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1701CDEE-4089-49D9-A180-49027391A63F}" xr6:coauthVersionLast="47" xr6:coauthVersionMax="47" xr10:uidLastSave="{00000000-0000-0000-0000-000000000000}"/>
  <bookViews>
    <workbookView xWindow="630" yWindow="-225" windowWidth="15810" windowHeight="15225" firstSheet="1" activeTab="5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0" i="12" l="1"/>
  <c r="J474" i="12"/>
  <c r="J468" i="12"/>
  <c r="J456" i="12"/>
  <c r="J427" i="12"/>
  <c r="J414" i="12"/>
  <c r="H330" i="12"/>
  <c r="J312" i="12"/>
  <c r="H96" i="12"/>
  <c r="H90" i="12"/>
  <c r="J72" i="12"/>
  <c r="H42" i="12"/>
  <c r="L9" i="10"/>
  <c r="L9" i="5"/>
  <c r="L9" i="13"/>
  <c r="R4" i="13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V21" i="13" l="1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E3" i="10"/>
  <c r="W24" i="10" s="1"/>
  <c r="D3" i="10"/>
  <c r="AD4" i="3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R4" i="5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O12" i="5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K357" i="10" l="1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<sst xmlns="http://schemas.openxmlformats.org/spreadsheetml/2006/main" count="2546" uniqueCount="332">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</sst>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0.20587246254279748</c:v>
                </c:pt>
                <c:pt idx="1">
                  <c:v>-9.6710454895940455E-3</c:v>
                </c:pt>
                <c:pt idx="2">
                  <c:v>-0.21629395393362014</c:v>
                </c:pt>
                <c:pt idx="3">
                  <c:v>-0.41428354769208714</c:v>
                </c:pt>
                <c:pt idx="4">
                  <c:v>-0.60391868115411518</c:v>
                </c:pt>
                <c:pt idx="5">
                  <c:v>-0.78547001398249017</c:v>
                </c:pt>
                <c:pt idx="6">
                  <c:v>-0.95920024050820285</c:v>
                </c:pt>
                <c:pt idx="7">
                  <c:v>-1.1253643129014868</c:v>
                </c:pt>
                <c:pt idx="8">
                  <c:v>-1.2842096582842335</c:v>
                </c:pt>
                <c:pt idx="9">
                  <c:v>-1.4359763899444071</c:v>
                </c:pt>
                <c:pt idx="10">
                  <c:v>-1.5808975128088874</c:v>
                </c:pt>
                <c:pt idx="11">
                  <c:v>-1.7191991233271242</c:v>
                </c:pt>
                <c:pt idx="12">
                  <c:v>-1.8511006039139914</c:v>
                </c:pt>
                <c:pt idx="13">
                  <c:v>-1.9768148120964029</c:v>
                </c:pt>
                <c:pt idx="14">
                  <c:v>-2.0965482645044573</c:v>
                </c:pt>
                <c:pt idx="15">
                  <c:v>-2.2105013158442324</c:v>
                </c:pt>
                <c:pt idx="16">
                  <c:v>-2.3188683329857596</c:v>
                </c:pt>
                <c:pt idx="17">
                  <c:v>-2.4218378642962555</c:v>
                </c:pt>
                <c:pt idx="18">
                  <c:v>-2.5195928043452427</c:v>
                </c:pt>
                <c:pt idx="19">
                  <c:v>-2.6123105541049556</c:v>
                </c:pt>
                <c:pt idx="20">
                  <c:v>-2.700163176766138</c:v>
                </c:pt>
                <c:pt idx="21">
                  <c:v>-2.7833175492862563</c:v>
                </c:pt>
                <c:pt idx="22">
                  <c:v>-2.8619355097840482</c:v>
                </c:pt>
                <c:pt idx="23">
                  <c:v>-2.9361740008913886</c:v>
                </c:pt>
                <c:pt idx="24">
                  <c:v>-3.006185209170515</c:v>
                </c:pt>
                <c:pt idx="25">
                  <c:v>-3.0721167007018568</c:v>
                </c:pt>
                <c:pt idx="26">
                  <c:v>-3.1341115529449324</c:v>
                </c:pt>
                <c:pt idx="27">
                  <c:v>-3.192308482972114</c:v>
                </c:pt>
                <c:pt idx="28">
                  <c:v>-3.2468419721724269</c:v>
                </c:pt>
                <c:pt idx="29">
                  <c:v>-3.2978423875200189</c:v>
                </c:pt>
                <c:pt idx="30">
                  <c:v>-3.3454360994994192</c:v>
                </c:pt>
                <c:pt idx="31">
                  <c:v>-3.3897455967773609</c:v>
                </c:pt>
                <c:pt idx="32">
                  <c:v>-3.4308895977084726</c:v>
                </c:pt>
                <c:pt idx="33">
                  <c:v>-3.4689831587599591</c:v>
                </c:pt>
                <c:pt idx="34">
                  <c:v>-3.5041377799380822</c:v>
                </c:pt>
                <c:pt idx="35">
                  <c:v>-3.5364615072971151</c:v>
                </c:pt>
                <c:pt idx="36">
                  <c:v>-3.5660590326092834</c:v>
                </c:pt>
                <c:pt idx="37">
                  <c:v>-3.593031790272184</c:v>
                </c:pt>
                <c:pt idx="38">
                  <c:v>-3.61747805152811</c:v>
                </c:pt>
                <c:pt idx="39">
                  <c:v>-3.6394930160677901</c:v>
                </c:pt>
                <c:pt idx="40">
                  <c:v>-3.6591689010891093</c:v>
                </c:pt>
                <c:pt idx="41">
                  <c:v>-3.6765950278795354</c:v>
                </c:pt>
                <c:pt idx="42">
                  <c:v>-3.6918579059891394</c:v>
                </c:pt>
                <c:pt idx="43">
                  <c:v>-3.7050413150593626</c:v>
                </c:pt>
                <c:pt idx="44">
                  <c:v>-3.7162263843709384</c:v>
                </c:pt>
                <c:pt idx="45">
                  <c:v>-3.7254916701726857</c:v>
                </c:pt>
                <c:pt idx="46">
                  <c:v>-3.7329132308513242</c:v>
                </c:pt>
                <c:pt idx="47">
                  <c:v>-3.7385647000007709</c:v>
                </c:pt>
                <c:pt idx="48">
                  <c:v>-3.742517357447924</c:v>
                </c:pt>
                <c:pt idx="49">
                  <c:v>-3.7448401982903716</c:v>
                </c:pt>
                <c:pt idx="50">
                  <c:v>-3.7456</c:v>
                </c:pt>
                <c:pt idx="51">
                  <c:v>-3.7448613876450851</c:v>
                </c:pt>
                <c:pt idx="52">
                  <c:v>-3.7426868972819891</c:v>
                </c:pt>
                <c:pt idx="53">
                  <c:v>-3.7391370375662918</c:v>
                </c:pt>
                <c:pt idx="54">
                  <c:v>-3.7342703496318177</c:v>
                </c:pt>
                <c:pt idx="55">
                  <c:v>-3.7281434652847492</c:v>
                </c:pt>
                <c:pt idx="56">
                  <c:v>-3.7208111635587691</c:v>
                </c:pt>
                <c:pt idx="57">
                  <c:v>-3.7123264256759279</c:v>
                </c:pt>
                <c:pt idx="58">
                  <c:v>-3.7027404884567763</c:v>
                </c:pt>
                <c:pt idx="59">
                  <c:v>-3.6921028962221065</c:v>
                </c:pt>
                <c:pt idx="60">
                  <c:v>-3.6804615512275465</c:v>
                </c:pt>
                <c:pt idx="61">
                  <c:v>-3.667862762671132</c:v>
                </c:pt>
                <c:pt idx="62">
                  <c:v>-3.6543512943129324</c:v>
                </c:pt>
                <c:pt idx="63">
                  <c:v>-3.6399704107447293</c:v>
                </c:pt>
                <c:pt idx="64">
                  <c:v>-3.6247619223467722</c:v>
                </c:pt>
                <c:pt idx="65">
                  <c:v>-3.6087662289676099</c:v>
                </c:pt>
                <c:pt idx="66">
                  <c:v>-3.5920223623620569</c:v>
                </c:pt>
                <c:pt idx="67">
                  <c:v>-3.5745680274214102</c:v>
                </c:pt>
                <c:pt idx="68">
                  <c:v>-3.55643964222911</c:v>
                </c:pt>
                <c:pt idx="69">
                  <c:v>-3.5376723769741605</c:v>
                </c:pt>
                <c:pt idx="70">
                  <c:v>-3.5183001917537498</c:v>
                </c:pt>
                <c:pt idx="71">
                  <c:v>-3.4983558732956808</c:v>
                </c:pt>
                <c:pt idx="72">
                  <c:v>-3.4778710706303815</c:v>
                </c:pt>
                <c:pt idx="73">
                  <c:v>-3.4568763297414771</c:v>
                </c:pt>
                <c:pt idx="74">
                  <c:v>-3.4354011272231375</c:v>
                </c:pt>
                <c:pt idx="75">
                  <c:v>-3.4134739029716257</c:v>
                </c:pt>
                <c:pt idx="76">
                  <c:v>-3.3911220919377665</c:v>
                </c:pt>
                <c:pt idx="77">
                  <c:v>-3.3683721549663161</c:v>
                </c:pt>
                <c:pt idx="78">
                  <c:v>-3.3452496087475194</c:v>
                </c:pt>
                <c:pt idx="79">
                  <c:v>-3.3217790549054587</c:v>
                </c:pt>
                <c:pt idx="80">
                  <c:v>-3.2979842082471458</c:v>
                </c:pt>
                <c:pt idx="81">
                  <c:v>-3.2738879241956353</c:v>
                </c:pt>
                <c:pt idx="82">
                  <c:v>-3.2495122254298416</c:v>
                </c:pt>
                <c:pt idx="83">
                  <c:v>-3.2248783277531068</c:v>
                </c:pt>
                <c:pt idx="84">
                  <c:v>-3.200006665211983</c:v>
                </c:pt>
                <c:pt idx="85">
                  <c:v>-3.1749169144860931</c:v>
                </c:pt>
                <c:pt idx="86">
                  <c:v>-3.1496280185694063</c:v>
                </c:pt>
                <c:pt idx="87">
                  <c:v>-3.1241582097626663</c:v>
                </c:pt>
                <c:pt idx="88">
                  <c:v>-3.098525031996219</c:v>
                </c:pt>
                <c:pt idx="89">
                  <c:v>-3.0727453625019296</c:v>
                </c:pt>
                <c:pt idx="90">
                  <c:v>-3.0468354328524048</c:v>
                </c:pt>
                <c:pt idx="91">
                  <c:v>-3.0208108493852035</c:v>
                </c:pt>
                <c:pt idx="92">
                  <c:v>-2.9946866130292773</c:v>
                </c:pt>
                <c:pt idx="93">
                  <c:v>-2.9684771385503863</c:v>
                </c:pt>
                <c:pt idx="94">
                  <c:v>-2.9421962732317914</c:v>
                </c:pt>
                <c:pt idx="95">
                  <c:v>-2.9158573150060763</c:v>
                </c:pt>
                <c:pt idx="96">
                  <c:v>-2.8894730300535296</c:v>
                </c:pt>
                <c:pt idx="97">
                  <c:v>-2.863055669882081</c:v>
                </c:pt>
                <c:pt idx="98">
                  <c:v>-2.8366169879033896</c:v>
                </c:pt>
                <c:pt idx="99">
                  <c:v>-2.8101682555192848</c:v>
                </c:pt>
                <c:pt idx="100">
                  <c:v>-2.7837202777323573</c:v>
                </c:pt>
                <c:pt idx="101">
                  <c:v>-2.75728340829414</c:v>
                </c:pt>
                <c:pt idx="102">
                  <c:v>-2.7308675644039355</c:v>
                </c:pt>
                <c:pt idx="103">
                  <c:v>-2.7044822409709992</c:v>
                </c:pt>
                <c:pt idx="104">
                  <c:v>-2.6781365244524369</c:v>
                </c:pt>
                <c:pt idx="105">
                  <c:v>-2.6518391062788322</c:v>
                </c:pt>
                <c:pt idx="106">
                  <c:v>-2.6255982958792896</c:v>
                </c:pt>
                <c:pt idx="107">
                  <c:v>-2.5994220333172811</c:v>
                </c:pt>
                <c:pt idx="108">
                  <c:v>-2.5733179015483207</c:v>
                </c:pt>
                <c:pt idx="109">
                  <c:v>-2.5472931383102506</c:v>
                </c:pt>
                <c:pt idx="110">
                  <c:v>-2.52135464765658</c:v>
                </c:pt>
                <c:pt idx="111">
                  <c:v>-2.4955090111430365</c:v>
                </c:pt>
                <c:pt idx="112">
                  <c:v>-2.4697624986772508</c:v>
                </c:pt>
                <c:pt idx="113">
                  <c:v>-2.4441210790411514</c:v>
                </c:pt>
                <c:pt idx="114">
                  <c:v>-2.4185904300954517</c:v>
                </c:pt>
                <c:pt idx="115">
                  <c:v>-2.3931759486753035</c:v>
                </c:pt>
                <c:pt idx="116">
                  <c:v>-2.3678827601859731</c:v>
                </c:pt>
                <c:pt idx="117">
                  <c:v>-2.3427157279071236</c:v>
                </c:pt>
                <c:pt idx="118">
                  <c:v>-2.3176794620140728</c:v>
                </c:pt>
                <c:pt idx="119">
                  <c:v>-2.2927783283241499</c:v>
                </c:pt>
                <c:pt idx="120">
                  <c:v>-2.2680164567760599</c:v>
                </c:pt>
                <c:pt idx="121">
                  <c:v>-2.2433977496499309</c:v>
                </c:pt>
                <c:pt idx="122">
                  <c:v>-2.2189258895355226</c:v>
                </c:pt>
                <c:pt idx="123">
                  <c:v>-2.1946043470558574</c:v>
                </c:pt>
                <c:pt idx="124">
                  <c:v>-2.1704363883533282</c:v>
                </c:pt>
                <c:pt idx="125">
                  <c:v>-2.146425082345166</c:v>
                </c:pt>
                <c:pt idx="126">
                  <c:v>-2.1225733077549176</c:v>
                </c:pt>
                <c:pt idx="127">
                  <c:v>-2.0988837599264412</c:v>
                </c:pt>
                <c:pt idx="128">
                  <c:v>-2.0753589574267166</c:v>
                </c:pt>
                <c:pt idx="129">
                  <c:v>-2.0520012484436059</c:v>
                </c:pt>
                <c:pt idx="130">
                  <c:v>-2.0288128169845203</c:v>
                </c:pt>
                <c:pt idx="131">
                  <c:v>-2.0057956888817952</c:v>
                </c:pt>
                <c:pt idx="132">
                  <c:v>-1.9829517376103891</c:v>
                </c:pt>
                <c:pt idx="133">
                  <c:v>-1.9602826899234038</c:v>
                </c:pt>
                <c:pt idx="134">
                  <c:v>-1.9377901313107202</c:v>
                </c:pt>
                <c:pt idx="135">
                  <c:v>-1.9154755112859461</c:v>
                </c:pt>
                <c:pt idx="136">
                  <c:v>-1.8933401485066779</c:v>
                </c:pt>
                <c:pt idx="137">
                  <c:v>-1.8713852357329859</c:v>
                </c:pt>
                <c:pt idx="138">
                  <c:v>-1.8496118446288496</c:v>
                </c:pt>
                <c:pt idx="139">
                  <c:v>-1.8280209304111732</c:v>
                </c:pt>
                <c:pt idx="140">
                  <c:v>-1.8066133363508547</c:v>
                </c:pt>
                <c:pt idx="141">
                  <c:v>-1.785389798130276</c:v>
                </c:pt>
                <c:pt idx="142">
                  <c:v>-1.7643509480614374</c:v>
                </c:pt>
                <c:pt idx="143">
                  <c:v>-1.7434973191688703</c:v>
                </c:pt>
                <c:pt idx="144">
                  <c:v>-1.722829349141302</c:v>
                </c:pt>
                <c:pt idx="145">
                  <c:v>-1.7023473841559864</c:v>
                </c:pt>
                <c:pt idx="146">
                  <c:v>-1.6820516825794578</c:v>
                </c:pt>
                <c:pt idx="147">
                  <c:v>-1.6619424185483807</c:v>
                </c:pt>
                <c:pt idx="148">
                  <c:v>-1.6420196854340694</c:v>
                </c:pt>
                <c:pt idx="149">
                  <c:v>-1.6222834991941304</c:v>
                </c:pt>
                <c:pt idx="150">
                  <c:v>-1.6027338016145998</c:v>
                </c:pt>
                <c:pt idx="151">
                  <c:v>-1.5833704634458454</c:v>
                </c:pt>
                <c:pt idx="152">
                  <c:v>-1.564193287435409</c:v>
                </c:pt>
                <c:pt idx="153">
                  <c:v>-1.5452020112608729</c:v>
                </c:pt>
                <c:pt idx="154">
                  <c:v>-1.5263963103657552</c:v>
                </c:pt>
                <c:pt idx="155">
                  <c:v>-1.5077758007013433</c:v>
                </c:pt>
                <c:pt idx="156">
                  <c:v>-1.4893400413772926</c:v>
                </c:pt>
                <c:pt idx="157">
                  <c:v>-1.4710885372237459</c:v>
                </c:pt>
                <c:pt idx="158">
                  <c:v>-1.4530207412676361</c:v>
                </c:pt>
                <c:pt idx="159">
                  <c:v>-1.4351360571257725</c:v>
                </c:pt>
                <c:pt idx="160">
                  <c:v>-1.4174338413172261</c:v>
                </c:pt>
                <c:pt idx="161">
                  <c:v>-1.3999134054974598</c:v>
                </c:pt>
                <c:pt idx="162">
                  <c:v>-1.3825740186165856</c:v>
                </c:pt>
                <c:pt idx="163">
                  <c:v>-1.3654149090040513</c:v>
                </c:pt>
                <c:pt idx="164">
                  <c:v>-1.3484352663819985</c:v>
                </c:pt>
                <c:pt idx="165">
                  <c:v>-1.3316342438094777</c:v>
                </c:pt>
                <c:pt idx="166">
                  <c:v>-1.3150109595596209</c:v>
                </c:pt>
                <c:pt idx="167">
                  <c:v>-1.2985644989318377</c:v>
                </c:pt>
                <c:pt idx="168">
                  <c:v>-1.2822939160010212</c:v>
                </c:pt>
                <c:pt idx="169">
                  <c:v>-1.266198235305704</c:v>
                </c:pt>
                <c:pt idx="170">
                  <c:v>-1.250276453477039</c:v>
                </c:pt>
                <c:pt idx="171">
                  <c:v>-1.2345275408104404</c:v>
                </c:pt>
                <c:pt idx="172">
                  <c:v>-1.2189504427816444</c:v>
                </c:pt>
                <c:pt idx="173">
                  <c:v>-1.2035440815089222</c:v>
                </c:pt>
                <c:pt idx="174">
                  <c:v>-1.18830735716311</c:v>
                </c:pt>
                <c:pt idx="175">
                  <c:v>-1.1732391493270786</c:v>
                </c:pt>
                <c:pt idx="176">
                  <c:v>-1.158338318306221</c:v>
                </c:pt>
                <c:pt idx="177">
                  <c:v>-1.143603706391481</c:v>
                </c:pt>
                <c:pt idx="178">
                  <c:v>-1.1290341390764149</c:v>
                </c:pt>
                <c:pt idx="179">
                  <c:v>-1.1146284262297184</c:v>
                </c:pt>
                <c:pt idx="180">
                  <c:v>-1.1003853632246234</c:v>
                </c:pt>
                <c:pt idx="181">
                  <c:v>-1.0863037320265214</c:v>
                </c:pt>
                <c:pt idx="182">
                  <c:v>-1.0723823022401271</c:v>
                </c:pt>
                <c:pt idx="183">
                  <c:v>-1.0586198321174665</c:v>
                </c:pt>
                <c:pt idx="184">
                  <c:v>-1.0450150695279263</c:v>
                </c:pt>
                <c:pt idx="185">
                  <c:v>-1.0315667528915715</c:v>
                </c:pt>
                <c:pt idx="186">
                  <c:v>-1.0182736120769007</c:v>
                </c:pt>
                <c:pt idx="187">
                  <c:v>-1.0051343692641717</c:v>
                </c:pt>
                <c:pt idx="188">
                  <c:v>-0.99214773977539772</c:v>
                </c:pt>
                <c:pt idx="189">
                  <c:v>-0.97931243287208702</c:v>
                </c:pt>
                <c:pt idx="190">
                  <c:v>-0.96662715252175613</c:v>
                </c:pt>
                <c:pt idx="191">
                  <c:v>-0.95409059813422914</c:v>
                </c:pt>
                <c:pt idx="192">
                  <c:v>-0.94170146526869136</c:v>
                </c:pt>
                <c:pt idx="193">
                  <c:v>-0.92945844631245211</c:v>
                </c:pt>
                <c:pt idx="194">
                  <c:v>-0.91736023113232856</c:v>
                </c:pt>
                <c:pt idx="195">
                  <c:v>-0.90540550769954486</c:v>
                </c:pt>
                <c:pt idx="196">
                  <c:v>-0.89359296268901101</c:v>
                </c:pt>
                <c:pt idx="197">
                  <c:v>-0.88192128205381981</c:v>
                </c:pt>
                <c:pt idx="198">
                  <c:v>-0.87038915157577246</c:v>
                </c:pt>
                <c:pt idx="199">
                  <c:v>-0.85899525739272697</c:v>
                </c:pt>
                <c:pt idx="200">
                  <c:v>-0.84773828650352967</c:v>
                </c:pt>
                <c:pt idx="201">
                  <c:v>-0.83661692725127468</c:v>
                </c:pt>
                <c:pt idx="202">
                  <c:v>-0.82562986978560993</c:v>
                </c:pt>
                <c:pt idx="203">
                  <c:v>-0.81477580650478831</c:v>
                </c:pt>
                <c:pt idx="204">
                  <c:v>-0.80405343247813976</c:v>
                </c:pt>
                <c:pt idx="205">
                  <c:v>-0.79346144584962275</c:v>
                </c:pt>
                <c:pt idx="206">
                  <c:v>-0.78299854822308923</c:v>
                </c:pt>
                <c:pt idx="207">
                  <c:v>-0.77266344502987894</c:v>
                </c:pt>
                <c:pt idx="208">
                  <c:v>-0.76245484587934809</c:v>
                </c:pt>
                <c:pt idx="209">
                  <c:v>-0.75237146489290219</c:v>
                </c:pt>
                <c:pt idx="210">
                  <c:v>-0.74241202102210579</c:v>
                </c:pt>
                <c:pt idx="211">
                  <c:v>-0.73257523835140381</c:v>
                </c:pt>
                <c:pt idx="212">
                  <c:v>-0.72285984638599265</c:v>
                </c:pt>
                <c:pt idx="213">
                  <c:v>-0.71326458032534612</c:v>
                </c:pt>
                <c:pt idx="214">
                  <c:v>-0.70378818132289411</c:v>
                </c:pt>
                <c:pt idx="215">
                  <c:v>-0.6944293967323395</c:v>
                </c:pt>
                <c:pt idx="216">
                  <c:v>-0.68518698034107128</c:v>
                </c:pt>
                <c:pt idx="217">
                  <c:v>-0.67605969259113385</c:v>
                </c:pt>
                <c:pt idx="218">
                  <c:v>-0.66704630078818472</c:v>
                </c:pt>
                <c:pt idx="219">
                  <c:v>-0.65814557929886719</c:v>
                </c:pt>
                <c:pt idx="220">
                  <c:v>-0.64935630973700809</c:v>
                </c:pt>
                <c:pt idx="221">
                  <c:v>-0.64067728113903977</c:v>
                </c:pt>
                <c:pt idx="222">
                  <c:v>-0.63210729012903133</c:v>
                </c:pt>
                <c:pt idx="223">
                  <c:v>-0.62364514107370295</c:v>
                </c:pt>
                <c:pt idx="224">
                  <c:v>-0.61528964622778326</c:v>
                </c:pt>
                <c:pt idx="225">
                  <c:v>-0.60703962587006577</c:v>
                </c:pt>
                <c:pt idx="226">
                  <c:v>-0.59889390843049739</c:v>
                </c:pt>
                <c:pt idx="227">
                  <c:v>-0.59085133060863249</c:v>
                </c:pt>
                <c:pt idx="228">
                  <c:v>-0.58291073748376809</c:v>
                </c:pt>
                <c:pt idx="229">
                  <c:v>-0.5750709826170709</c:v>
                </c:pt>
                <c:pt idx="230">
                  <c:v>-0.5673309281459934</c:v>
                </c:pt>
                <c:pt idx="231">
                  <c:v>-0.55968944487126737</c:v>
                </c:pt>
                <c:pt idx="232">
                  <c:v>-0.55214541233675718</c:v>
                </c:pt>
                <c:pt idx="233">
                  <c:v>-0.54469771890244079</c:v>
                </c:pt>
                <c:pt idx="234">
                  <c:v>-0.5373452618107829</c:v>
                </c:pt>
                <c:pt idx="235">
                  <c:v>-0.53008694724675309</c:v>
                </c:pt>
                <c:pt idx="236">
                  <c:v>-0.52292169039173497</c:v>
                </c:pt>
                <c:pt idx="237">
                  <c:v>-0.51584841547156335</c:v>
                </c:pt>
                <c:pt idx="238">
                  <c:v>-0.50886605579892119</c:v>
                </c:pt>
                <c:pt idx="239">
                  <c:v>-0.50197355381031561</c:v>
                </c:pt>
                <c:pt idx="240">
                  <c:v>-0.4951698610978536</c:v>
                </c:pt>
                <c:pt idx="241">
                  <c:v>-0.48845393843601931</c:v>
                </c:pt>
                <c:pt idx="242">
                  <c:v>-0.48182475580365997</c:v>
                </c:pt>
                <c:pt idx="243">
                  <c:v>-0.47528129240137262</c:v>
                </c:pt>
                <c:pt idx="244">
                  <c:v>-0.46882253666448015</c:v>
                </c:pt>
                <c:pt idx="245">
                  <c:v>-0.46244748627178023</c:v>
                </c:pt>
                <c:pt idx="246">
                  <c:v>-0.45615514815024205</c:v>
                </c:pt>
                <c:pt idx="247">
                  <c:v>-0.44994453847582311</c:v>
                </c:pt>
                <c:pt idx="248">
                  <c:v>-0.44381468267056862</c:v>
                </c:pt>
                <c:pt idx="249">
                  <c:v>-0.43776461539615436</c:v>
                </c:pt>
                <c:pt idx="250">
                  <c:v>-0.43179338054402666</c:v>
                </c:pt>
                <c:pt idx="251">
                  <c:v>-0.42590003122228914</c:v>
                </c:pt>
                <c:pt idx="252">
                  <c:v>-0.42008362973947638</c:v>
                </c:pt>
                <c:pt idx="253">
                  <c:v>-0.41434324758536062</c:v>
                </c:pt>
                <c:pt idx="254">
                  <c:v>-0.40867796540891654</c:v>
                </c:pt>
                <c:pt idx="255">
                  <c:v>-0.40308687299358326</c:v>
                </c:pt>
                <c:pt idx="256">
                  <c:v>-0.39756906922994018</c:v>
                </c:pt>
                <c:pt idx="257">
                  <c:v>-0.39212366208592586</c:v>
                </c:pt>
                <c:pt idx="258">
                  <c:v>-0.38674976857470822</c:v>
                </c:pt>
                <c:pt idx="259">
                  <c:v>-0.38144651472032565</c:v>
                </c:pt>
                <c:pt idx="260">
                  <c:v>-0.37621303552121765</c:v>
                </c:pt>
                <c:pt idx="261">
                  <c:v>-0.37104847491170045</c:v>
                </c:pt>
                <c:pt idx="262">
                  <c:v>-0.365951985721579</c:v>
                </c:pt>
                <c:pt idx="263">
                  <c:v>-0.3609227296339011</c:v>
                </c:pt>
                <c:pt idx="264">
                  <c:v>-0.35595987714101501</c:v>
                </c:pt>
                <c:pt idx="265">
                  <c:v>-0.35106260749896018</c:v>
                </c:pt>
                <c:pt idx="266">
                  <c:v>-0.34623010868035886</c:v>
                </c:pt>
                <c:pt idx="267">
                  <c:v>-0.34146157732581289</c:v>
                </c:pt>
                <c:pt idx="268">
                  <c:v>-0.33675621869394806</c:v>
                </c:pt>
                <c:pt idx="269">
                  <c:v>-0.33211324661012676</c:v>
                </c:pt>
                <c:pt idx="270">
                  <c:v>-0.32753188341398082</c:v>
                </c:pt>
                <c:pt idx="271">
                  <c:v>-0.32301135990576124</c:v>
                </c:pt>
                <c:pt idx="272">
                  <c:v>-0.31855091529163365</c:v>
                </c:pt>
                <c:pt idx="273">
                  <c:v>-0.31414979712793101</c:v>
                </c:pt>
                <c:pt idx="274">
                  <c:v>-0.3098072612645022</c:v>
                </c:pt>
                <c:pt idx="275">
                  <c:v>-0.30552257178714715</c:v>
                </c:pt>
                <c:pt idx="276">
                  <c:v>-0.30129500095925316</c:v>
                </c:pt>
                <c:pt idx="277">
                  <c:v>-0.29712382916263835</c:v>
                </c:pt>
                <c:pt idx="278">
                  <c:v>-0.29300834483772936</c:v>
                </c:pt>
                <c:pt idx="279">
                  <c:v>-0.28894784442305332</c:v>
                </c:pt>
                <c:pt idx="280">
                  <c:v>-0.28494163229415631</c:v>
                </c:pt>
                <c:pt idx="281">
                  <c:v>-0.28098902070193832</c:v>
                </c:pt>
                <c:pt idx="282">
                  <c:v>-0.27708932971052713</c:v>
                </c:pt>
                <c:pt idx="283">
                  <c:v>-0.27324188713467501</c:v>
                </c:pt>
                <c:pt idx="284">
                  <c:v>-0.26944602847673876</c:v>
                </c:pt>
                <c:pt idx="285">
                  <c:v>-0.26570109686331206</c:v>
                </c:pt>
                <c:pt idx="286">
                  <c:v>-0.26200644298150949</c:v>
                </c:pt>
                <c:pt idx="287">
                  <c:v>-0.25836142501499498</c:v>
                </c:pt>
                <c:pt idx="288">
                  <c:v>-0.25476540857972296</c:v>
                </c:pt>
                <c:pt idx="289">
                  <c:v>-0.25121776665949797</c:v>
                </c:pt>
                <c:pt idx="290">
                  <c:v>-0.24771787954133551</c:v>
                </c:pt>
                <c:pt idx="291">
                  <c:v>-0.2442651347507048</c:v>
                </c:pt>
                <c:pt idx="292">
                  <c:v>-0.24085892698662842</c:v>
                </c:pt>
                <c:pt idx="293">
                  <c:v>-0.23749865805672554</c:v>
                </c:pt>
                <c:pt idx="294">
                  <c:v>-0.23418373681218654</c:v>
                </c:pt>
                <c:pt idx="295">
                  <c:v>-0.23091357908274771</c:v>
                </c:pt>
                <c:pt idx="296">
                  <c:v>-0.2276876076116405</c:v>
                </c:pt>
                <c:pt idx="297">
                  <c:v>-0.22450525199059396</c:v>
                </c:pt>
                <c:pt idx="298">
                  <c:v>-0.22136594859487504</c:v>
                </c:pt>
                <c:pt idx="299">
                  <c:v>-0.21826914051843005</c:v>
                </c:pt>
                <c:pt idx="300">
                  <c:v>-0.21521427750909852</c:v>
                </c:pt>
                <c:pt idx="301">
                  <c:v>-0.21220081590397222</c:v>
                </c:pt>
                <c:pt idx="302">
                  <c:v>-0.20922821856488091</c:v>
                </c:pt>
                <c:pt idx="303">
                  <c:v>-0.2062959548140646</c:v>
                </c:pt>
                <c:pt idx="304">
                  <c:v>-0.2034035003699976</c:v>
                </c:pt>
                <c:pt idx="305">
                  <c:v>-0.20055033728343608</c:v>
                </c:pt>
                <c:pt idx="306">
                  <c:v>-0.19773595387366566</c:v>
                </c:pt>
                <c:pt idx="307">
                  <c:v>-0.19495984466500429</c:v>
                </c:pt>
                <c:pt idx="308">
                  <c:v>-0.19222151032352555</c:v>
                </c:pt>
                <c:pt idx="309">
                  <c:v>-0.18952045759406588</c:v>
                </c:pt>
                <c:pt idx="310">
                  <c:v>-0.1868561992375018</c:v>
                </c:pt>
                <c:pt idx="311">
                  <c:v>-0.18422825396831694</c:v>
                </c:pt>
                <c:pt idx="312">
                  <c:v>-0.18163614639247425</c:v>
                </c:pt>
                <c:pt idx="313">
                  <c:v>-0.1790794069456009</c:v>
                </c:pt>
                <c:pt idx="314">
                  <c:v>-0.17655757183150081</c:v>
                </c:pt>
                <c:pt idx="315">
                  <c:v>-0.17407018296100324</c:v>
                </c:pt>
                <c:pt idx="316">
                  <c:v>-0.17161678789115753</c:v>
                </c:pt>
                <c:pt idx="317">
                  <c:v>-0.1691969397647855</c:v>
                </c:pt>
                <c:pt idx="318">
                  <c:v>-0.16681019725039681</c:v>
                </c:pt>
                <c:pt idx="319">
                  <c:v>-0.16445612448248009</c:v>
                </c:pt>
                <c:pt idx="320">
                  <c:v>-0.16213429100217314</c:v>
                </c:pt>
                <c:pt idx="321">
                  <c:v>-0.15984427169832358</c:v>
                </c:pt>
                <c:pt idx="322">
                  <c:v>-0.15758564674894363</c:v>
                </c:pt>
                <c:pt idx="323">
                  <c:v>-0.15535800156306834</c:v>
                </c:pt>
                <c:pt idx="324">
                  <c:v>-0.15316092672301981</c:v>
                </c:pt>
                <c:pt idx="325">
                  <c:v>-0.15099401792708736</c:v>
                </c:pt>
                <c:pt idx="326">
                  <c:v>-0.14885687593262392</c:v>
                </c:pt>
                <c:pt idx="327">
                  <c:v>-0.14674910649956804</c:v>
                </c:pt>
                <c:pt idx="328">
                  <c:v>-0.14467032033439209</c:v>
                </c:pt>
                <c:pt idx="329">
                  <c:v>-0.14262013303448343</c:v>
                </c:pt>
                <c:pt idx="330">
                  <c:v>-0.1405981650329603</c:v>
                </c:pt>
                <c:pt idx="331">
                  <c:v>-0.13860404154392758</c:v>
                </c:pt>
                <c:pt idx="332">
                  <c:v>-0.13663739250817317</c:v>
                </c:pt>
                <c:pt idx="333">
                  <c:v>-0.13469785253931033</c:v>
                </c:pt>
                <c:pt idx="334">
                  <c:v>-0.13278506087036582</c:v>
                </c:pt>
                <c:pt idx="335">
                  <c:v>-0.13089866130081837</c:v>
                </c:pt>
                <c:pt idx="336">
                  <c:v>-0.12903830214408674</c:v>
                </c:pt>
                <c:pt idx="337">
                  <c:v>-0.12720363617547215</c:v>
                </c:pt>
                <c:pt idx="338">
                  <c:v>-0.12539432058055269</c:v>
                </c:pt>
                <c:pt idx="339">
                  <c:v>-0.12361001690403428</c:v>
                </c:pt>
                <c:pt idx="340">
                  <c:v>-0.12185039099905697</c:v>
                </c:pt>
                <c:pt idx="341">
                  <c:v>-0.12011511297695722</c:v>
                </c:pt>
                <c:pt idx="342">
                  <c:v>-0.11840385715748837</c:v>
                </c:pt>
                <c:pt idx="343">
                  <c:v>-0.11671630201949677</c:v>
                </c:pt>
                <c:pt idx="344">
                  <c:v>-0.11505213015205659</c:v>
                </c:pt>
                <c:pt idx="345">
                  <c:v>-0.1134110282060604</c:v>
                </c:pt>
                <c:pt idx="346">
                  <c:v>-0.11179268684626756</c:v>
                </c:pt>
                <c:pt idx="347">
                  <c:v>-0.11019680070380779</c:v>
                </c:pt>
                <c:pt idx="348">
                  <c:v>-0.10862306832914115</c:v>
                </c:pt>
                <c:pt idx="349">
                  <c:v>-0.10707119214547216</c:v>
                </c:pt>
                <c:pt idx="350">
                  <c:v>-0.10554087840261796</c:v>
                </c:pt>
                <c:pt idx="351">
                  <c:v>-0.10403183713132881</c:v>
                </c:pt>
                <c:pt idx="352">
                  <c:v>-0.10254378209806043</c:v>
                </c:pt>
                <c:pt idx="353">
                  <c:v>-0.10107643076019558</c:v>
                </c:pt>
                <c:pt idx="354">
                  <c:v>-9.9629504221715195E-2</c:v>
                </c:pt>
                <c:pt idx="355">
                  <c:v>-9.8202727189315123E-2</c:v>
                </c:pt>
                <c:pt idx="356">
                  <c:v>-9.6795827928969291E-2</c:v>
                </c:pt>
                <c:pt idx="357">
                  <c:v>-9.5408538222935088E-2</c:v>
                </c:pt>
                <c:pt idx="358">
                  <c:v>-9.4040593327201064E-2</c:v>
                </c:pt>
                <c:pt idx="359">
                  <c:v>-9.2691731929373064E-2</c:v>
                </c:pt>
                <c:pt idx="360">
                  <c:v>-9.1361696106998555E-2</c:v>
                </c:pt>
                <c:pt idx="361">
                  <c:v>-9.0050231286325125E-2</c:v>
                </c:pt>
                <c:pt idx="362">
                  <c:v>-8.8757086201492419E-2</c:v>
                </c:pt>
                <c:pt idx="363">
                  <c:v>-8.748201285415394E-2</c:v>
                </c:pt>
                <c:pt idx="364">
                  <c:v>-8.6224766473527156E-2</c:v>
                </c:pt>
                <c:pt idx="365">
                  <c:v>-8.4985105476869091E-2</c:v>
                </c:pt>
                <c:pt idx="366">
                  <c:v>-8.3762791430374448E-2</c:v>
                </c:pt>
                <c:pt idx="367">
                  <c:v>-8.2557589010494536E-2</c:v>
                </c:pt>
                <c:pt idx="368">
                  <c:v>-8.1369265965673232E-2</c:v>
                </c:pt>
                <c:pt idx="369">
                  <c:v>-8.0197593078498525E-2</c:v>
                </c:pt>
                <c:pt idx="370">
                  <c:v>-7.9042344128265329E-2</c:v>
                </c:pt>
                <c:pt idx="371">
                  <c:v>-7.7903295853948437E-2</c:v>
                </c:pt>
                <c:pt idx="372">
                  <c:v>-7.6780227917581045E-2</c:v>
                </c:pt>
                <c:pt idx="373">
                  <c:v>-7.5672922868037548E-2</c:v>
                </c:pt>
                <c:pt idx="374">
                  <c:v>-7.4581166105216229E-2</c:v>
                </c:pt>
                <c:pt idx="375">
                  <c:v>-7.3504745844620176E-2</c:v>
                </c:pt>
                <c:pt idx="376">
                  <c:v>-7.2443453082331966E-2</c:v>
                </c:pt>
                <c:pt idx="377">
                  <c:v>-7.1397081560380937E-2</c:v>
                </c:pt>
                <c:pt idx="378">
                  <c:v>-7.036542773249771E-2</c:v>
                </c:pt>
                <c:pt idx="379">
                  <c:v>-6.9348290730255363E-2</c:v>
                </c:pt>
                <c:pt idx="380">
                  <c:v>-6.8345472329591692E-2</c:v>
                </c:pt>
                <c:pt idx="381">
                  <c:v>-6.7356776917711678E-2</c:v>
                </c:pt>
                <c:pt idx="382">
                  <c:v>-6.6382011460365015E-2</c:v>
                </c:pt>
                <c:pt idx="383">
                  <c:v>-6.5420985469497414E-2</c:v>
                </c:pt>
                <c:pt idx="384">
                  <c:v>-6.4473510971270714E-2</c:v>
                </c:pt>
                <c:pt idx="385">
                  <c:v>-6.3539402474450155E-2</c:v>
                </c:pt>
                <c:pt idx="386">
                  <c:v>-6.2618476939154483E-2</c:v>
                </c:pt>
                <c:pt idx="387">
                  <c:v>-6.1710553745966651E-2</c:v>
                </c:pt>
                <c:pt idx="388">
                  <c:v>-6.0815454665400753E-2</c:v>
                </c:pt>
                <c:pt idx="389">
                  <c:v>-5.9933003827723257E-2</c:v>
                </c:pt>
                <c:pt idx="390">
                  <c:v>-5.9063027693124506E-2</c:v>
                </c:pt>
                <c:pt idx="391">
                  <c:v>-5.8205355022237226E-2</c:v>
                </c:pt>
                <c:pt idx="392">
                  <c:v>-5.735981684699952E-2</c:v>
                </c:pt>
                <c:pt idx="393">
                  <c:v>-5.6526246441858205E-2</c:v>
                </c:pt>
                <c:pt idx="394">
                  <c:v>-5.5704479295310305E-2</c:v>
                </c:pt>
                <c:pt idx="395">
                  <c:v>-5.4894353081778355E-2</c:v>
                </c:pt>
                <c:pt idx="396">
                  <c:v>-5.4095707633817568E-2</c:v>
                </c:pt>
                <c:pt idx="397">
                  <c:v>-5.3308384914650273E-2</c:v>
                </c:pt>
                <c:pt idx="398">
                  <c:v>-5.2532228991025949E-2</c:v>
                </c:pt>
                <c:pt idx="399">
                  <c:v>-5.1767086006402251E-2</c:v>
                </c:pt>
                <c:pt idx="400">
                  <c:v>-5.1012804154444917E-2</c:v>
                </c:pt>
                <c:pt idx="401">
                  <c:v>-5.0269233652842714E-2</c:v>
                </c:pt>
                <c:pt idx="402">
                  <c:v>-4.9536226717434795E-2</c:v>
                </c:pt>
                <c:pt idx="403">
                  <c:v>-4.8813637536646783E-2</c:v>
                </c:pt>
                <c:pt idx="404">
                  <c:v>-4.8101322246233057E-2</c:v>
                </c:pt>
                <c:pt idx="405">
                  <c:v>-4.7399138904321417E-2</c:v>
                </c:pt>
                <c:pt idx="406">
                  <c:v>-4.6706947466757881E-2</c:v>
                </c:pt>
                <c:pt idx="407">
                  <c:v>-4.6024609762747616E-2</c:v>
                </c:pt>
                <c:pt idx="408">
                  <c:v>-4.535198947078975E-2</c:v>
                </c:pt>
                <c:pt idx="409">
                  <c:v>-4.4688952094902305E-2</c:v>
                </c:pt>
                <c:pt idx="410">
                  <c:v>-4.4035364941134962E-2</c:v>
                </c:pt>
                <c:pt idx="411">
                  <c:v>-4.3391097094365692E-2</c:v>
                </c:pt>
                <c:pt idx="412">
                  <c:v>-4.275601939537934E-2</c:v>
                </c:pt>
                <c:pt idx="413">
                  <c:v>-4.2130004418224107E-2</c:v>
                </c:pt>
                <c:pt idx="414">
                  <c:v>-4.1512926447843761E-2</c:v>
                </c:pt>
                <c:pt idx="415">
                  <c:v>-4.0904661457982383E-2</c:v>
                </c:pt>
                <c:pt idx="416">
                  <c:v>-4.0305087089358323E-2</c:v>
                </c:pt>
                <c:pt idx="417">
                  <c:v>-3.9714082628105177E-2</c:v>
                </c:pt>
                <c:pt idx="418">
                  <c:v>-3.9131528984476228E-2</c:v>
                </c:pt>
                <c:pt idx="419">
                  <c:v>-3.8557308671809988E-2</c:v>
                </c:pt>
                <c:pt idx="420">
                  <c:v>-3.7991305785753465E-2</c:v>
                </c:pt>
                <c:pt idx="421">
                  <c:v>-3.7433405983740987E-2</c:v>
                </c:pt>
                <c:pt idx="422">
                  <c:v>-3.6883496464725038E-2</c:v>
                </c:pt>
                <c:pt idx="423">
                  <c:v>-3.6341465949157013E-2</c:v>
                </c:pt>
                <c:pt idx="424">
                  <c:v>-3.5807204659214449E-2</c:v>
                </c:pt>
                <c:pt idx="425">
                  <c:v>-3.5280604299272697E-2</c:v>
                </c:pt>
                <c:pt idx="426">
                  <c:v>-3.4761558036617589E-2</c:v>
                </c:pt>
                <c:pt idx="427">
                  <c:v>-3.4249960482397049E-2</c:v>
                </c:pt>
                <c:pt idx="428">
                  <c:v>-3.3745707672808385E-2</c:v>
                </c:pt>
                <c:pt idx="429">
                  <c:v>-3.3248697050519201E-2</c:v>
                </c:pt>
                <c:pt idx="430">
                  <c:v>-3.2758827446318556E-2</c:v>
                </c:pt>
                <c:pt idx="431">
                  <c:v>-3.2275999060996687E-2</c:v>
                </c:pt>
                <c:pt idx="432">
                  <c:v>-3.1800113447449652E-2</c:v>
                </c:pt>
                <c:pt idx="433">
                  <c:v>-3.1331073493007351E-2</c:v>
                </c:pt>
                <c:pt idx="434">
                  <c:v>-3.0868783401981459E-2</c:v>
                </c:pt>
                <c:pt idx="435">
                  <c:v>-3.0413148678431534E-2</c:v>
                </c:pt>
                <c:pt idx="436">
                  <c:v>-2.9964076109146115E-2</c:v>
                </c:pt>
                <c:pt idx="437">
                  <c:v>-2.952147374683696E-2</c:v>
                </c:pt>
                <c:pt idx="438">
                  <c:v>-2.9085250893543389E-2</c:v>
                </c:pt>
                <c:pt idx="439">
                  <c:v>-2.8655318084244697E-2</c:v>
                </c:pt>
                <c:pt idx="440">
                  <c:v>-2.8231587070678164E-2</c:v>
                </c:pt>
                <c:pt idx="441">
                  <c:v>-2.7813970805360015E-2</c:v>
                </c:pt>
                <c:pt idx="442">
                  <c:v>-2.7402383425807326E-2</c:v>
                </c:pt>
                <c:pt idx="443">
                  <c:v>-2.699674023895822E-2</c:v>
                </c:pt>
                <c:pt idx="444">
                  <c:v>-2.6596957705788338E-2</c:v>
                </c:pt>
                <c:pt idx="445">
                  <c:v>-2.6202953426120869E-2</c:v>
                </c:pt>
                <c:pt idx="446">
                  <c:v>-2.5814646123628389E-2</c:v>
                </c:pt>
                <c:pt idx="447">
                  <c:v>-2.5431955631023739E-2</c:v>
                </c:pt>
                <c:pt idx="448">
                  <c:v>-2.5054802875438119E-2</c:v>
                </c:pt>
                <c:pt idx="449">
                  <c:v>-2.4683109863983886E-2</c:v>
                </c:pt>
                <c:pt idx="450">
                  <c:v>-2.4316799669500084E-2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8.7436435661331219E-2</c:v>
                </c:pt>
                <c:pt idx="1">
                  <c:v>-4.1074058000977699E-3</c:v>
                </c:pt>
                <c:pt idx="2">
                  <c:v>-9.1862564587143022E-2</c:v>
                </c:pt>
                <c:pt idx="3">
                  <c:v>-0.17595105394825186</c:v>
                </c:pt>
                <c:pt idx="4">
                  <c:v>-0.25649130659439512</c:v>
                </c:pt>
                <c:pt idx="5">
                  <c:v>-0.3335982748407052</c:v>
                </c:pt>
                <c:pt idx="6">
                  <c:v>-0.40738352803301187</c:v>
                </c:pt>
                <c:pt idx="7">
                  <c:v>-0.47795534733118461</c:v>
                </c:pt>
                <c:pt idx="8">
                  <c:v>-0.54541881791930769</c:v>
                </c:pt>
                <c:pt idx="9">
                  <c:v>-0.60987591871090419</c:v>
                </c:pt>
                <c:pt idx="10">
                  <c:v>-0.67142560961564979</c:v>
                </c:pt>
                <c:pt idx="11">
                  <c:v>-0.73016391643229095</c:v>
                </c:pt>
                <c:pt idx="12">
                  <c:v>-0.78618401343079281</c:v>
                </c:pt>
                <c:pt idx="13">
                  <c:v>-0.8395763036851126</c:v>
                </c:pt>
                <c:pt idx="14">
                  <c:v>-0.89042849721638495</c:v>
                </c:pt>
                <c:pt idx="15">
                  <c:v>-0.93882568700475355</c:v>
                </c:pt>
                <c:pt idx="16">
                  <c:v>-0.98485042292656622</c:v>
                </c:pt>
                <c:pt idx="17">
                  <c:v>-1.0285827836721708</c:v>
                </c:pt>
                <c:pt idx="18">
                  <c:v>-1.0701004466981023</c:v>
                </c:pt>
                <c:pt idx="19">
                  <c:v>-1.1094787562660624</c:v>
                </c:pt>
                <c:pt idx="20">
                  <c:v>-1.1467907896197063</c:v>
                </c:pt>
                <c:pt idx="21">
                  <c:v>-1.1821074213489364</c:v>
                </c:pt>
                <c:pt idx="22">
                  <c:v>-1.2154973859900853</c:v>
                </c:pt>
                <c:pt idx="23">
                  <c:v>-1.2470273389091255</c:v>
                </c:pt>
                <c:pt idx="24">
                  <c:v>-1.276761915513791</c:v>
                </c:pt>
                <c:pt idx="25">
                  <c:v>-1.3047637888393084</c:v>
                </c:pt>
                <c:pt idx="26">
                  <c:v>-1.3310937255512596</c:v>
                </c:pt>
                <c:pt idx="27">
                  <c:v>-1.3558106404079557</c:v>
                </c:pt>
                <c:pt idx="28">
                  <c:v>-1.3789716492235946</c:v>
                </c:pt>
                <c:pt idx="29">
                  <c:v>-1.4006321203723957</c:v>
                </c:pt>
                <c:pt idx="30">
                  <c:v>-1.420845724872831</c:v>
                </c:pt>
                <c:pt idx="31">
                  <c:v>-1.4396644850900859</c:v>
                </c:pt>
                <c:pt idx="32">
                  <c:v>-1.4571388220938268</c:v>
                </c:pt>
                <c:pt idx="33">
                  <c:v>-1.4733176017074281</c:v>
                </c:pt>
                <c:pt idx="34">
                  <c:v>-1.4882481792838267</c:v>
                </c:pt>
                <c:pt idx="35">
                  <c:v>-1.5019764432422713</c:v>
                </c:pt>
                <c:pt idx="36">
                  <c:v>-1.5145468573993082</c:v>
                </c:pt>
                <c:pt idx="37">
                  <c:v>-1.5260025021264925</c:v>
                </c:pt>
                <c:pt idx="38">
                  <c:v>-1.5363851143664347</c:v>
                </c:pt>
                <c:pt idx="39">
                  <c:v>-1.5457351265379753</c:v>
                </c:pt>
                <c:pt idx="40">
                  <c:v>-1.5540917043604643</c:v>
                </c:pt>
                <c:pt idx="41">
                  <c:v>-1.5614927836263255</c:v>
                </c:pt>
                <c:pt idx="42">
                  <c:v>-1.5679751059503209</c:v>
                </c:pt>
                <c:pt idx="43">
                  <c:v>-1.5735742535231829</c:v>
                </c:pt>
                <c:pt idx="44">
                  <c:v>-1.5783246828965423</c:v>
                </c:pt>
                <c:pt idx="45">
                  <c:v>-1.5822597578253708</c:v>
                </c:pt>
                <c:pt idx="46">
                  <c:v>-1.5854117811934769</c:v>
                </c:pt>
                <c:pt idx="47">
                  <c:v>-1.5878120260468889</c:v>
                </c:pt>
                <c:pt idx="48">
                  <c:v>-1.5894907657593329</c:v>
                </c:pt>
                <c:pt idx="49">
                  <c:v>-1.5904773033533541</c:v>
                </c:pt>
                <c:pt idx="50">
                  <c:v>-1.5908</c:v>
                </c:pt>
                <c:pt idx="51">
                  <c:v>-1.5904863027194043</c:v>
                </c:pt>
                <c:pt idx="52">
                  <c:v>-1.5895627713039802</c:v>
                </c:pt>
                <c:pt idx="53">
                  <c:v>-1.5880551044853848</c:v>
                </c:pt>
                <c:pt idx="54">
                  <c:v>-1.5859881653658414</c:v>
                </c:pt>
                <c:pt idx="55">
                  <c:v>-1.583386006133858</c:v>
                </c:pt>
                <c:pt idx="56">
                  <c:v>-1.5802718920838557</c:v>
                </c:pt>
                <c:pt idx="57">
                  <c:v>-1.5766683249586892</c:v>
                </c:pt>
                <c:pt idx="58">
                  <c:v>-1.5725970656335539</c:v>
                </c:pt>
                <c:pt idx="59">
                  <c:v>-1.5680791561592609</c:v>
                </c:pt>
                <c:pt idx="60">
                  <c:v>-1.5631349411823954</c:v>
                </c:pt>
                <c:pt idx="61">
                  <c:v>-1.5577840887594077</c:v>
                </c:pt>
                <c:pt idx="62">
                  <c:v>-1.5520456105812188</c:v>
                </c:pt>
                <c:pt idx="63">
                  <c:v>-1.5459378816244969</c:v>
                </c:pt>
                <c:pt idx="64">
                  <c:v>-1.5394786592453131</c:v>
                </c:pt>
                <c:pt idx="65">
                  <c:v>-1.5326851017304768</c:v>
                </c:pt>
                <c:pt idx="66">
                  <c:v>-1.5255737863214331</c:v>
                </c:pt>
                <c:pt idx="67">
                  <c:v>-1.5181607267252186</c:v>
                </c:pt>
                <c:pt idx="68">
                  <c:v>-1.5104613901265664</c:v>
                </c:pt>
                <c:pt idx="69">
                  <c:v>-1.5024907137148906</c:v>
                </c:pt>
                <c:pt idx="70">
                  <c:v>-1.4942631207394985</c:v>
                </c:pt>
                <c:pt idx="71">
                  <c:v>-1.4857925361060362</c:v>
                </c:pt>
                <c:pt idx="72">
                  <c:v>-1.4770924015268077</c:v>
                </c:pt>
                <c:pt idx="73">
                  <c:v>-1.4681756902372762</c:v>
                </c:pt>
                <c:pt idx="74">
                  <c:v>-1.4590549212907322</c:v>
                </c:pt>
                <c:pt idx="75">
                  <c:v>-1.4497421734427762</c:v>
                </c:pt>
                <c:pt idx="76">
                  <c:v>-1.4402490986369605</c:v>
                </c:pt>
                <c:pt idx="77">
                  <c:v>-1.4305869351026315</c:v>
                </c:pt>
                <c:pt idx="78">
                  <c:v>-1.4207665200757031</c:v>
                </c:pt>
                <c:pt idx="79">
                  <c:v>-1.4107983021528203</c:v>
                </c:pt>
                <c:pt idx="80">
                  <c:v>-1.4006923532890752</c:v>
                </c:pt>
                <c:pt idx="81">
                  <c:v>-1.3904583804491712</c:v>
                </c:pt>
                <c:pt idx="82">
                  <c:v>-1.3801057369216658</c:v>
                </c:pt>
                <c:pt idx="83">
                  <c:v>-1.36964343330565</c:v>
                </c:pt>
                <c:pt idx="84">
                  <c:v>-1.3590801481789894</c:v>
                </c:pt>
                <c:pt idx="85">
                  <c:v>-1.3484242384569833</c:v>
                </c:pt>
                <c:pt idx="86">
                  <c:v>-1.337683749450078</c:v>
                </c:pt>
                <c:pt idx="87">
                  <c:v>-1.326866424629018</c:v>
                </c:pt>
                <c:pt idx="88">
                  <c:v>-1.3159797151056132</c:v>
                </c:pt>
                <c:pt idx="89">
                  <c:v>-1.305030788837054</c:v>
                </c:pt>
                <c:pt idx="90">
                  <c:v>-1.2940265395615136</c:v>
                </c:pt>
                <c:pt idx="91">
                  <c:v>-1.2829735954725494</c:v>
                </c:pt>
                <c:pt idx="92">
                  <c:v>-1.2718783276396237</c:v>
                </c:pt>
                <c:pt idx="93">
                  <c:v>-1.2607468581818544</c:v>
                </c:pt>
                <c:pt idx="94">
                  <c:v>-1.2495850682019258</c:v>
                </c:pt>
                <c:pt idx="95">
                  <c:v>-1.2383986054868823</c:v>
                </c:pt>
                <c:pt idx="96">
                  <c:v>-1.2271928919823671</c:v>
                </c:pt>
                <c:pt idx="97">
                  <c:v>-1.2159731310466719</c:v>
                </c:pt>
                <c:pt idx="98">
                  <c:v>-1.2047443144907926</c:v>
                </c:pt>
                <c:pt idx="99">
                  <c:v>-1.193511229410529</c:v>
                </c:pt>
                <c:pt idx="100">
                  <c:v>-1.182278464816487</c:v>
                </c:pt>
                <c:pt idx="101">
                  <c:v>-1.1710504180676842</c:v>
                </c:pt>
                <c:pt idx="102">
                  <c:v>-1.1598313011143155</c:v>
                </c:pt>
                <c:pt idx="103">
                  <c:v>-1.1486251465550688</c:v>
                </c:pt>
                <c:pt idx="104">
                  <c:v>-1.1374358135142399</c:v>
                </c:pt>
                <c:pt idx="105">
                  <c:v>-1.1262669933437544</c:v>
                </c:pt>
                <c:pt idx="106">
                  <c:v>-1.1151222151550551</c:v>
                </c:pt>
                <c:pt idx="107">
                  <c:v>-1.1040048511856926</c:v>
                </c:pt>
                <c:pt idx="108">
                  <c:v>-1.0929181220053046</c:v>
                </c:pt>
                <c:pt idx="109">
                  <c:v>-1.081865101565556</c:v>
                </c:pt>
                <c:pt idx="110">
                  <c:v>-1.0708487220984857</c:v>
                </c:pt>
                <c:pt idx="111">
                  <c:v>-1.0598717788675627</c:v>
                </c:pt>
                <c:pt idx="112">
                  <c:v>-1.0489369347756756</c:v>
                </c:pt>
                <c:pt idx="113">
                  <c:v>-1.0380467248341156</c:v>
                </c:pt>
                <c:pt idx="114">
                  <c:v>-1.0272035604965413</c:v>
                </c:pt>
                <c:pt idx="115">
                  <c:v>-1.016409733861777</c:v>
                </c:pt>
                <c:pt idx="116">
                  <c:v>-1.0056674217492114</c:v>
                </c:pt>
                <c:pt idx="117">
                  <c:v>-0.99497868965043046</c:v>
                </c:pt>
                <c:pt idx="118">
                  <c:v>-0.98434549556065443</c:v>
                </c:pt>
                <c:pt idx="119">
                  <c:v>-0.97376969369341559</c:v>
                </c:pt>
                <c:pt idx="120">
                  <c:v>-0.96325303808184415</c:v>
                </c:pt>
                <c:pt idx="121">
                  <c:v>-0.95279718606981789</c:v>
                </c:pt>
                <c:pt idx="122">
                  <c:v>-0.94240370169615262</c:v>
                </c:pt>
                <c:pt idx="123">
                  <c:v>-0.93207405897491935</c:v>
                </c:pt>
                <c:pt idx="124">
                  <c:v>-0.92180964507488106</c:v>
                </c:pt>
                <c:pt idx="125">
                  <c:v>-0.9116117634009745</c:v>
                </c:pt>
                <c:pt idx="126">
                  <c:v>-0.90148163658066061</c:v>
                </c:pt>
                <c:pt idx="127">
                  <c:v>-0.89142040935790867</c:v>
                </c:pt>
                <c:pt idx="128">
                  <c:v>-0.88142915139748534</c:v>
                </c:pt>
                <c:pt idx="129">
                  <c:v>-0.87150886000215944</c:v>
                </c:pt>
                <c:pt idx="130">
                  <c:v>-0.86166046274534791</c:v>
                </c:pt>
                <c:pt idx="131">
                  <c:v>-0.85188482002166799</c:v>
                </c:pt>
                <c:pt idx="132">
                  <c:v>-0.84218272751778278</c:v>
                </c:pt>
                <c:pt idx="133">
                  <c:v>-0.83255491860587127</c:v>
                </c:pt>
                <c:pt idx="134">
                  <c:v>-0.82300206666197506</c:v>
                </c:pt>
                <c:pt idx="135">
                  <c:v>-0.81352478731142752</c:v>
                </c:pt>
                <c:pt idx="136">
                  <c:v>-0.80412364060348762</c:v>
                </c:pt>
                <c:pt idx="137">
                  <c:v>-0.79479913311726669</c:v>
                </c:pt>
                <c:pt idx="138">
                  <c:v>-0.78555172000095419</c:v>
                </c:pt>
                <c:pt idx="139">
                  <c:v>-0.77638180694630887</c:v>
                </c:pt>
                <c:pt idx="140">
                  <c:v>-0.76728975210031503</c:v>
                </c:pt>
                <c:pt idx="141">
                  <c:v>-0.75827586791585944</c:v>
                </c:pt>
                <c:pt idx="142">
                  <c:v>-0.74934042294322267</c:v>
                </c:pt>
                <c:pt idx="143">
                  <c:v>-0.74048364356413898</c:v>
                </c:pt>
                <c:pt idx="144">
                  <c:v>-0.73170571567011511</c:v>
                </c:pt>
                <c:pt idx="145">
                  <c:v>-0.72300678628666792</c:v>
                </c:pt>
                <c:pt idx="146">
                  <c:v>-0.71438696514507738</c:v>
                </c:pt>
                <c:pt idx="147">
                  <c:v>-0.70584632620321552</c:v>
                </c:pt>
                <c:pt idx="148">
                  <c:v>-0.69738490911696849</c:v>
                </c:pt>
                <c:pt idx="149">
                  <c:v>-0.68900272066371815</c:v>
                </c:pt>
                <c:pt idx="150">
                  <c:v>-0.68069973611931478</c:v>
                </c:pt>
                <c:pt idx="151">
                  <c:v>-0.67247590058993245</c:v>
                </c:pt>
                <c:pt idx="152">
                  <c:v>-0.66433113030015178</c:v>
                </c:pt>
                <c:pt idx="153">
                  <c:v>-0.656265313838583</c:v>
                </c:pt>
                <c:pt idx="154">
                  <c:v>-0.64827831336230324</c:v>
                </c:pt>
                <c:pt idx="155">
                  <c:v>-0.64036996576134586</c:v>
                </c:pt>
                <c:pt idx="156">
                  <c:v>-0.63254008378443971</c:v>
                </c:pt>
                <c:pt idx="157">
                  <c:v>-0.6247884571271719</c:v>
                </c:pt>
                <c:pt idx="158">
                  <c:v>-0.61711485348370232</c:v>
                </c:pt>
                <c:pt idx="159">
                  <c:v>-0.60951901956313514</c:v>
                </c:pt>
                <c:pt idx="160">
                  <c:v>-0.6020006820716155</c:v>
                </c:pt>
                <c:pt idx="161">
                  <c:v>-0.59455954866119143</c:v>
                </c:pt>
                <c:pt idx="162">
                  <c:v>-0.58719530884645033</c:v>
                </c:pt>
                <c:pt idx="163">
                  <c:v>-0.57990763488990937</c:v>
                </c:pt>
                <c:pt idx="164">
                  <c:v>-0.5726961826571132</c:v>
                </c:pt>
                <c:pt idx="165">
                  <c:v>-0.56556059244236367</c:v>
                </c:pt>
                <c:pt idx="166">
                  <c:v>-0.55850048976597733</c:v>
                </c:pt>
                <c:pt idx="167">
                  <c:v>-0.55151548614394685</c:v>
                </c:pt>
                <c:pt idx="168">
                  <c:v>-0.544605179830848</c:v>
                </c:pt>
                <c:pt idx="169">
                  <c:v>-0.53776915653682023</c:v>
                </c:pt>
                <c:pt idx="170">
                  <c:v>-0.53100699011941299</c:v>
                </c:pt>
                <c:pt idx="171">
                  <c:v>-0.5243182432510809</c:v>
                </c:pt>
                <c:pt idx="172">
                  <c:v>-0.5177024680630713</c:v>
                </c:pt>
                <c:pt idx="173">
                  <c:v>-0.51115920676644422</c:v>
                </c:pt>
                <c:pt idx="174">
                  <c:v>-0.50468799225092786</c:v>
                </c:pt>
                <c:pt idx="175">
                  <c:v>-0.49828834866230154</c:v>
                </c:pt>
                <c:pt idx="176">
                  <c:v>-0.49195979195897488</c:v>
                </c:pt>
                <c:pt idx="177">
                  <c:v>-0.48570183044841092</c:v>
                </c:pt>
                <c:pt idx="178">
                  <c:v>-0.47951396530402629</c:v>
                </c:pt>
                <c:pt idx="179">
                  <c:v>-0.47339569106317703</c:v>
                </c:pt>
                <c:pt idx="180">
                  <c:v>-0.46734649610682694</c:v>
                </c:pt>
                <c:pt idx="181">
                  <c:v>-0.46136586312147332</c:v>
                </c:pt>
                <c:pt idx="182">
                  <c:v>-0.45545326954388998</c:v>
                </c:pt>
                <c:pt idx="183">
                  <c:v>-0.44960818798923158</c:v>
                </c:pt>
                <c:pt idx="184">
                  <c:v>-0.44383008666302465</c:v>
                </c:pt>
                <c:pt idx="185">
                  <c:v>-0.43811842975755871</c:v>
                </c:pt>
                <c:pt idx="186">
                  <c:v>-0.43247267783317328</c:v>
                </c:pt>
                <c:pt idx="187">
                  <c:v>-0.42689228818492209</c:v>
                </c:pt>
                <c:pt idx="188">
                  <c:v>-0.42137671519508296</c:v>
                </c:pt>
                <c:pt idx="189">
                  <c:v>-0.41592541067196598</c:v>
                </c:pt>
                <c:pt idx="190">
                  <c:v>-0.41053782417546181</c:v>
                </c:pt>
                <c:pt idx="191">
                  <c:v>-0.40521340332975536</c:v>
                </c:pt>
                <c:pt idx="192">
                  <c:v>-0.3999515941236208</c:v>
                </c:pt>
                <c:pt idx="193">
                  <c:v>-0.39475184119869949</c:v>
                </c:pt>
                <c:pt idx="194">
                  <c:v>-0.38961358812615021</c:v>
                </c:pt>
                <c:pt idx="195">
                  <c:v>-0.38453627767205145</c:v>
                </c:pt>
                <c:pt idx="196">
                  <c:v>-0.37951935205192194</c:v>
                </c:pt>
                <c:pt idx="197">
                  <c:v>-0.37456225317471609</c:v>
                </c:pt>
                <c:pt idx="198">
                  <c:v>-0.36966442287663898</c:v>
                </c:pt>
                <c:pt idx="199">
                  <c:v>-0.36482530314511696</c:v>
                </c:pt>
                <c:pt idx="200">
                  <c:v>-0.36004433633324834</c:v>
                </c:pt>
                <c:pt idx="201">
                  <c:v>-0.35532096536504904</c:v>
                </c:pt>
                <c:pt idx="202">
                  <c:v>-0.35065463393179952</c:v>
                </c:pt>
                <c:pt idx="203">
                  <c:v>-0.34604478667978883</c:v>
                </c:pt>
                <c:pt idx="204">
                  <c:v>-0.34149086938974388</c:v>
                </c:pt>
                <c:pt idx="205">
                  <c:v>-0.33699232914822186</c:v>
                </c:pt>
                <c:pt idx="206">
                  <c:v>-0.33254861451123724</c:v>
                </c:pt>
                <c:pt idx="207">
                  <c:v>-0.32815917566038327</c:v>
                </c:pt>
                <c:pt idx="208">
                  <c:v>-0.32382346455170513</c:v>
                </c:pt>
                <c:pt idx="209">
                  <c:v>-0.31954093505756859</c:v>
                </c:pt>
                <c:pt idx="210">
                  <c:v>-0.31531104310176361</c:v>
                </c:pt>
                <c:pt idx="211">
                  <c:v>-0.31113324678807486</c:v>
                </c:pt>
                <c:pt idx="212">
                  <c:v>-0.30700700652254304</c:v>
                </c:pt>
                <c:pt idx="213">
                  <c:v>-0.30293178512963492</c:v>
                </c:pt>
                <c:pt idx="214">
                  <c:v>-0.29890704796253204</c:v>
                </c:pt>
                <c:pt idx="215">
                  <c:v>-0.29493226300774394</c:v>
                </c:pt>
                <c:pt idx="216">
                  <c:v>-0.29100690098424187</c:v>
                </c:pt>
                <c:pt idx="217">
                  <c:v>-0.28713043543730665</c:v>
                </c:pt>
                <c:pt idx="218">
                  <c:v>-0.28330234282727584</c:v>
                </c:pt>
                <c:pt idx="219">
                  <c:v>-0.27952210261336979</c:v>
                </c:pt>
                <c:pt idx="220">
                  <c:v>-0.27578919733277246</c:v>
                </c:pt>
                <c:pt idx="221">
                  <c:v>-0.27210311267513465</c:v>
                </c:pt>
                <c:pt idx="222">
                  <c:v>-0.26846333755266527</c:v>
                </c:pt>
                <c:pt idx="223">
                  <c:v>-0.26486936416596712</c:v>
                </c:pt>
                <c:pt idx="224">
                  <c:v>-0.26132068806577252</c:v>
                </c:pt>
                <c:pt idx="225">
                  <c:v>-0.25781680821072744</c:v>
                </c:pt>
                <c:pt idx="226">
                  <c:v>-0.25435722702136776</c:v>
                </c:pt>
                <c:pt idx="227">
                  <c:v>-0.25094145043042843</c:v>
                </c:pt>
                <c:pt idx="228">
                  <c:v>-0.24756898792961832</c:v>
                </c:pt>
                <c:pt idx="229">
                  <c:v>-0.24423935261299565</c:v>
                </c:pt>
                <c:pt idx="230">
                  <c:v>-0.24095206121706703</c:v>
                </c:pt>
                <c:pt idx="231">
                  <c:v>-0.23770663415773499</c:v>
                </c:pt>
                <c:pt idx="232">
                  <c:v>-0.23450259556421227</c:v>
                </c:pt>
                <c:pt idx="233">
                  <c:v>-0.23133947331001786</c:v>
                </c:pt>
                <c:pt idx="234">
                  <c:v>-0.22821679904116657</c:v>
                </c:pt>
                <c:pt idx="235">
                  <c:v>-0.22513410820165922</c:v>
                </c:pt>
                <c:pt idx="236">
                  <c:v>-0.22209094005637869</c:v>
                </c:pt>
                <c:pt idx="237">
                  <c:v>-0.21908683771149162</c:v>
                </c:pt>
                <c:pt idx="238">
                  <c:v>-0.21612134813245509</c:v>
                </c:pt>
                <c:pt idx="239">
                  <c:v>-0.2131940221597208</c:v>
                </c:pt>
                <c:pt idx="240">
                  <c:v>-0.2103044145222302</c:v>
                </c:pt>
                <c:pt idx="241">
                  <c:v>-0.20745208384878777</c:v>
                </c:pt>
                <c:pt idx="242">
                  <c:v>-0.20463659267739812</c:v>
                </c:pt>
                <c:pt idx="243">
                  <c:v>-0.20185750746265047</c:v>
                </c:pt>
                <c:pt idx="244">
                  <c:v>-0.19911439858122998</c:v>
                </c:pt>
                <c:pt idx="245">
                  <c:v>-0.19640684033563327</c:v>
                </c:pt>
                <c:pt idx="246">
                  <c:v>-0.19373441095616326</c:v>
                </c:pt>
                <c:pt idx="247">
                  <c:v>-0.19109669260127601</c:v>
                </c:pt>
                <c:pt idx="248">
                  <c:v>-0.18849327135634891</c:v>
                </c:pt>
                <c:pt idx="249">
                  <c:v>-0.18592373723093825</c:v>
                </c:pt>
                <c:pt idx="250">
                  <c:v>-0.18338768415459142</c:v>
                </c:pt>
                <c:pt idx="251">
                  <c:v>-0.18088470997127765</c:v>
                </c:pt>
                <c:pt idx="252">
                  <c:v>-0.17841441643249653</c:v>
                </c:pt>
                <c:pt idx="253">
                  <c:v>-0.17597640918912635</c:v>
                </c:pt>
                <c:pt idx="254">
                  <c:v>-0.17357029778206548</c:v>
                </c:pt>
                <c:pt idx="255">
                  <c:v>-0.17119569563172585</c:v>
                </c:pt>
                <c:pt idx="256">
                  <c:v>-0.16885222002642802</c:v>
                </c:pt>
                <c:pt idx="257">
                  <c:v>-0.166539492109753</c:v>
                </c:pt>
                <c:pt idx="258">
                  <c:v>-0.16425713686689603</c:v>
                </c:pt>
                <c:pt idx="259">
                  <c:v>-0.16200478311007421</c:v>
                </c:pt>
                <c:pt idx="260">
                  <c:v>-0.15978206346303744</c:v>
                </c:pt>
                <c:pt idx="261">
                  <c:v>-0.15758861434470661</c:v>
                </c:pt>
                <c:pt idx="262">
                  <c:v>-0.15542407595202046</c:v>
                </c:pt>
                <c:pt idx="263">
                  <c:v>-0.15328809224199322</c:v>
                </c:pt>
                <c:pt idx="264">
                  <c:v>-0.15118031091305173</c:v>
                </c:pt>
                <c:pt idx="265">
                  <c:v>-0.14910038338566475</c:v>
                </c:pt>
                <c:pt idx="266">
                  <c:v>-0.14704796478233526</c:v>
                </c:pt>
                <c:pt idx="267">
                  <c:v>-0.14502271390695834</c:v>
                </c:pt>
                <c:pt idx="268">
                  <c:v>-0.14302429322360435</c:v>
                </c:pt>
                <c:pt idx="269">
                  <c:v>-0.14105236883473665</c:v>
                </c:pt>
                <c:pt idx="270">
                  <c:v>-0.13910661045892797</c:v>
                </c:pt>
                <c:pt idx="271">
                  <c:v>-0.1371866914080748</c:v>
                </c:pt>
                <c:pt idx="272">
                  <c:v>-0.1352922885641635</c:v>
                </c:pt>
                <c:pt idx="273">
                  <c:v>-0.13342308235559394</c:v>
                </c:pt>
                <c:pt idx="274">
                  <c:v>-0.13157875673311889</c:v>
                </c:pt>
                <c:pt idx="275">
                  <c:v>-0.12975899914539557</c:v>
                </c:pt>
                <c:pt idx="276">
                  <c:v>-0.12796350051419797</c:v>
                </c:pt>
                <c:pt idx="277">
                  <c:v>-0.12619195520929224</c:v>
                </c:pt>
                <c:pt idx="278">
                  <c:v>-0.12444406102302964</c:v>
                </c:pt>
                <c:pt idx="279">
                  <c:v>-0.12271951914464792</c:v>
                </c:pt>
                <c:pt idx="280">
                  <c:v>-0.12101803413432929</c:v>
                </c:pt>
                <c:pt idx="281">
                  <c:v>-0.11933931389701075</c:v>
                </c:pt>
                <c:pt idx="282">
                  <c:v>-0.11768306965599812</c:v>
                </c:pt>
                <c:pt idx="283">
                  <c:v>-0.11604901592637788</c:v>
                </c:pt>
                <c:pt idx="284">
                  <c:v>-0.11443687048825181</c:v>
                </c:pt>
                <c:pt idx="285">
                  <c:v>-0.11284635435982401</c:v>
                </c:pt>
                <c:pt idx="286">
                  <c:v>-0.11127719177033994</c:v>
                </c:pt>
                <c:pt idx="287">
                  <c:v>-0.10972911013291702</c:v>
                </c:pt>
                <c:pt idx="288">
                  <c:v>-0.10820184001725311</c:v>
                </c:pt>
                <c:pt idx="289">
                  <c:v>-0.10669511512225795</c:v>
                </c:pt>
                <c:pt idx="290">
                  <c:v>-0.1052086722486001</c:v>
                </c:pt>
                <c:pt idx="291">
                  <c:v>-0.10374225127120387</c:v>
                </c:pt>
                <c:pt idx="292">
                  <c:v>-0.10229559511168532</c:v>
                </c:pt>
                <c:pt idx="293">
                  <c:v>-0.10086844971076436</c:v>
                </c:pt>
                <c:pt idx="294">
                  <c:v>-9.9460564000647789E-2</c:v>
                </c:pt>
                <c:pt idx="295">
                  <c:v>-9.8071689877412174E-2</c:v>
                </c:pt>
                <c:pt idx="296">
                  <c:v>-9.6701582173376141E-2</c:v>
                </c:pt>
                <c:pt idx="297">
                  <c:v>-9.53499986294951E-2</c:v>
                </c:pt>
                <c:pt idx="298">
                  <c:v>-9.4016699867772113E-2</c:v>
                </c:pt>
                <c:pt idx="299">
                  <c:v>-9.2701449363711691E-2</c:v>
                </c:pt>
                <c:pt idx="300">
                  <c:v>-9.1404013418804442E-2</c:v>
                </c:pt>
                <c:pt idx="301">
                  <c:v>-9.01241611330732E-2</c:v>
                </c:pt>
                <c:pt idx="302">
                  <c:v>-8.8861664377673136E-2</c:v>
                </c:pt>
                <c:pt idx="303">
                  <c:v>-8.7616297767571003E-2</c:v>
                </c:pt>
                <c:pt idx="304">
                  <c:v>-8.638783863428881E-2</c:v>
                </c:pt>
                <c:pt idx="305">
                  <c:v>-8.5176066998742556E-2</c:v>
                </c:pt>
                <c:pt idx="306">
                  <c:v>-8.3980765544165767E-2</c:v>
                </c:pt>
                <c:pt idx="307">
                  <c:v>-8.2801719589141606E-2</c:v>
                </c:pt>
                <c:pt idx="308">
                  <c:v>-8.163871706072845E-2</c:v>
                </c:pt>
                <c:pt idx="309">
                  <c:v>-8.049154846770612E-2</c:v>
                </c:pt>
                <c:pt idx="310">
                  <c:v>-7.936000687393685E-2</c:v>
                </c:pt>
                <c:pt idx="311">
                  <c:v>-7.8243887871849258E-2</c:v>
                </c:pt>
                <c:pt idx="312">
                  <c:v>-7.7142989556051908E-2</c:v>
                </c:pt>
                <c:pt idx="313">
                  <c:v>-7.6057112497079762E-2</c:v>
                </c:pt>
                <c:pt idx="314">
                  <c:v>-7.4986059715279663E-2</c:v>
                </c:pt>
                <c:pt idx="315">
                  <c:v>-7.3929636654838732E-2</c:v>
                </c:pt>
                <c:pt idx="316">
                  <c:v>-7.2887651157959574E-2</c:v>
                </c:pt>
                <c:pt idx="317">
                  <c:v>-7.1859913439187503E-2</c:v>
                </c:pt>
                <c:pt idx="318">
                  <c:v>-7.0846236059891932E-2</c:v>
                </c:pt>
                <c:pt idx="319">
                  <c:v>-6.9846433902907235E-2</c:v>
                </c:pt>
                <c:pt idx="320">
                  <c:v>-6.8860324147334742E-2</c:v>
                </c:pt>
                <c:pt idx="321">
                  <c:v>-6.7887726243510554E-2</c:v>
                </c:pt>
                <c:pt idx="322">
                  <c:v>-6.6928461888140625E-2</c:v>
                </c:pt>
                <c:pt idx="323">
                  <c:v>-6.5982354999607307E-2</c:v>
                </c:pt>
                <c:pt idx="324">
                  <c:v>-6.5049231693448284E-2</c:v>
                </c:pt>
                <c:pt idx="325">
                  <c:v>-6.4128920258012215E-2</c:v>
                </c:pt>
                <c:pt idx="326">
                  <c:v>-6.3221251130291048E-2</c:v>
                </c:pt>
                <c:pt idx="327">
                  <c:v>-6.2326056871933169E-2</c:v>
                </c:pt>
                <c:pt idx="328">
                  <c:v>-6.1443172145437548E-2</c:v>
                </c:pt>
                <c:pt idx="329">
                  <c:v>-6.0572433690531897E-2</c:v>
                </c:pt>
                <c:pt idx="330">
                  <c:v>-5.9713680300735053E-2</c:v>
                </c:pt>
                <c:pt idx="331">
                  <c:v>-5.8866752800106788E-2</c:v>
                </c:pt>
                <c:pt idx="332">
                  <c:v>-5.8031494020184184E-2</c:v>
                </c:pt>
                <c:pt idx="333">
                  <c:v>-5.7207748777107777E-2</c:v>
                </c:pt>
                <c:pt idx="334">
                  <c:v>-5.6395363848936869E-2</c:v>
                </c:pt>
                <c:pt idx="335">
                  <c:v>-5.5594187953156189E-2</c:v>
                </c:pt>
                <c:pt idx="336">
                  <c:v>-5.4804071724373446E-2</c:v>
                </c:pt>
                <c:pt idx="337">
                  <c:v>-5.4024867692209814E-2</c:v>
                </c:pt>
                <c:pt idx="338">
                  <c:v>-5.3256430259382523E-2</c:v>
                </c:pt>
                <c:pt idx="339">
                  <c:v>-5.2498615679981236E-2</c:v>
                </c:pt>
                <c:pt idx="340">
                  <c:v>-5.1751282037937794E-2</c:v>
                </c:pt>
                <c:pt idx="341">
                  <c:v>-5.1014289225689742E-2</c:v>
                </c:pt>
                <c:pt idx="342">
                  <c:v>-5.0287498923038368E-2</c:v>
                </c:pt>
                <c:pt idx="343">
                  <c:v>-4.9570774576200197E-2</c:v>
                </c:pt>
                <c:pt idx="344">
                  <c:v>-4.8863981377053507E-2</c:v>
                </c:pt>
                <c:pt idx="345">
                  <c:v>-4.8166986242578202E-2</c:v>
                </c:pt>
                <c:pt idx="346">
                  <c:v>-4.7479657794490183E-2</c:v>
                </c:pt>
                <c:pt idx="347">
                  <c:v>-4.6801866339069159E-2</c:v>
                </c:pt>
                <c:pt idx="348">
                  <c:v>-4.6133483847180093E-2</c:v>
                </c:pt>
                <c:pt idx="349">
                  <c:v>-4.5474383934487696E-2</c:v>
                </c:pt>
                <c:pt idx="350">
                  <c:v>-4.4824441841863703E-2</c:v>
                </c:pt>
                <c:pt idx="351">
                  <c:v>-4.4183534415986186E-2</c:v>
                </c:pt>
                <c:pt idx="352">
                  <c:v>-4.3551540090130965E-2</c:v>
                </c:pt>
                <c:pt idx="353">
                  <c:v>-4.2928338865153556E-2</c:v>
                </c:pt>
                <c:pt idx="354">
                  <c:v>-4.231381229066225E-2</c:v>
                </c:pt>
                <c:pt idx="355">
                  <c:v>-4.170784344638042E-2</c:v>
                </c:pt>
                <c:pt idx="356">
                  <c:v>-4.1110316923698292E-2</c:v>
                </c:pt>
                <c:pt idx="357">
                  <c:v>-4.0521118807412736E-2</c:v>
                </c:pt>
                <c:pt idx="358">
                  <c:v>-3.9940136657654703E-2</c:v>
                </c:pt>
                <c:pt idx="359">
                  <c:v>-3.9367259492003058E-2</c:v>
                </c:pt>
                <c:pt idx="360">
                  <c:v>-3.8802377767784418E-2</c:v>
                </c:pt>
                <c:pt idx="361">
                  <c:v>-3.8245383364557343E-2</c:v>
                </c:pt>
                <c:pt idx="362">
                  <c:v>-3.7696169566780791E-2</c:v>
                </c:pt>
                <c:pt idx="363">
                  <c:v>-3.7154631046664909E-2</c:v>
                </c:pt>
                <c:pt idx="364">
                  <c:v>-3.6620663847203923E-2</c:v>
                </c:pt>
                <c:pt idx="365">
                  <c:v>-3.6094165365389619E-2</c:v>
                </c:pt>
                <c:pt idx="366">
                  <c:v>-3.5575034335604348E-2</c:v>
                </c:pt>
                <c:pt idx="367">
                  <c:v>-3.5063170813192733E-2</c:v>
                </c:pt>
                <c:pt idx="368">
                  <c:v>-3.4558476158210422E-2</c:v>
                </c:pt>
                <c:pt idx="369">
                  <c:v>-3.4060853019349496E-2</c:v>
                </c:pt>
                <c:pt idx="370">
                  <c:v>-3.3570205318038365E-2</c:v>
                </c:pt>
                <c:pt idx="371">
                  <c:v>-3.3086438232716037E-2</c:v>
                </c:pt>
                <c:pt idx="372">
                  <c:v>-3.260945818327849E-2</c:v>
                </c:pt>
                <c:pt idx="373">
                  <c:v>-3.2139172815696851E-2</c:v>
                </c:pt>
                <c:pt idx="374">
                  <c:v>-3.1675490986805312E-2</c:v>
                </c:pt>
                <c:pt idx="375">
                  <c:v>-3.1218322749258266E-2</c:v>
                </c:pt>
                <c:pt idx="376">
                  <c:v>-3.0767579336654659E-2</c:v>
                </c:pt>
                <c:pt idx="377">
                  <c:v>-3.032317314882902E-2</c:v>
                </c:pt>
                <c:pt idx="378">
                  <c:v>-2.9885017737307073E-2</c:v>
                </c:pt>
                <c:pt idx="379">
                  <c:v>-2.9453027790925415E-2</c:v>
                </c:pt>
                <c:pt idx="380">
                  <c:v>-2.9027119121613217E-2</c:v>
                </c:pt>
                <c:pt idx="381">
                  <c:v>-2.8607208650335256E-2</c:v>
                </c:pt>
                <c:pt idx="382">
                  <c:v>-2.8193214393194322E-2</c:v>
                </c:pt>
                <c:pt idx="383">
                  <c:v>-2.7785055447692358E-2</c:v>
                </c:pt>
                <c:pt idx="384">
                  <c:v>-2.7382651979148191E-2</c:v>
                </c:pt>
                <c:pt idx="385">
                  <c:v>-2.6985925207271277E-2</c:v>
                </c:pt>
                <c:pt idx="386">
                  <c:v>-2.6594797392889512E-2</c:v>
                </c:pt>
                <c:pt idx="387">
                  <c:v>-2.6209191824830131E-2</c:v>
                </c:pt>
                <c:pt idx="388">
                  <c:v>-2.5829032806952028E-2</c:v>
                </c:pt>
                <c:pt idx="389">
                  <c:v>-2.5454245645328426E-2</c:v>
                </c:pt>
                <c:pt idx="390">
                  <c:v>-2.5084756635578402E-2</c:v>
                </c:pt>
                <c:pt idx="391">
                  <c:v>-2.4720493050345738E-2</c:v>
                </c:pt>
                <c:pt idx="392">
                  <c:v>-2.4361383126924083E-2</c:v>
                </c:pt>
                <c:pt idx="393">
                  <c:v>-2.4007356055026709E-2</c:v>
                </c:pt>
                <c:pt idx="394">
                  <c:v>-2.3658341964699816E-2</c:v>
                </c:pt>
                <c:pt idx="395">
                  <c:v>-2.3314271914377672E-2</c:v>
                </c:pt>
                <c:pt idx="396">
                  <c:v>-2.297507787907865E-2</c:v>
                </c:pt>
                <c:pt idx="397">
                  <c:v>-2.2640692738740295E-2</c:v>
                </c:pt>
                <c:pt idx="398">
                  <c:v>-2.2311050266692677E-2</c:v>
                </c:pt>
                <c:pt idx="399">
                  <c:v>-2.1986085118268023E-2</c:v>
                </c:pt>
                <c:pt idx="400">
                  <c:v>-2.1665732819545862E-2</c:v>
                </c:pt>
                <c:pt idx="401">
                  <c:v>-2.1349929756231897E-2</c:v>
                </c:pt>
                <c:pt idx="402">
                  <c:v>-2.1038613162669605E-2</c:v>
                </c:pt>
                <c:pt idx="403">
                  <c:v>-2.073172111098294E-2</c:v>
                </c:pt>
                <c:pt idx="404">
                  <c:v>-2.0429192500349091E-2</c:v>
                </c:pt>
                <c:pt idx="405">
                  <c:v>-2.0130967046399648E-2</c:v>
                </c:pt>
                <c:pt idx="406">
                  <c:v>-1.9836985270749265E-2</c:v>
                </c:pt>
                <c:pt idx="407">
                  <c:v>-1.9547188490650069E-2</c:v>
                </c:pt>
                <c:pt idx="408">
                  <c:v>-1.9261518808770913E-2</c:v>
                </c:pt>
                <c:pt idx="409">
                  <c:v>-1.897991910309979E-2</c:v>
                </c:pt>
                <c:pt idx="410">
                  <c:v>-1.8702333016968577E-2</c:v>
                </c:pt>
                <c:pt idx="411">
                  <c:v>-1.8428704949198245E-2</c:v>
                </c:pt>
                <c:pt idx="412">
                  <c:v>-1.815898004436391E-2</c:v>
                </c:pt>
                <c:pt idx="413">
                  <c:v>-1.7893104183177837E-2</c:v>
                </c:pt>
                <c:pt idx="414">
                  <c:v>-1.7631023972989605E-2</c:v>
                </c:pt>
                <c:pt idx="415">
                  <c:v>-1.7372686738401956E-2</c:v>
                </c:pt>
                <c:pt idx="416">
                  <c:v>-1.7118040512001071E-2</c:v>
                </c:pt>
                <c:pt idx="417">
                  <c:v>-1.6867034025200157E-2</c:v>
                </c:pt>
                <c:pt idx="418">
                  <c:v>-1.6619616699195001E-2</c:v>
                </c:pt>
                <c:pt idx="419">
                  <c:v>-1.6375738636030365E-2</c:v>
                </c:pt>
                <c:pt idx="420">
                  <c:v>-1.61353506097759E-2</c:v>
                </c:pt>
                <c:pt idx="421">
                  <c:v>-1.5898404057810539E-2</c:v>
                </c:pt>
                <c:pt idx="422">
                  <c:v>-1.5664851072213954E-2</c:v>
                </c:pt>
                <c:pt idx="423">
                  <c:v>-1.5434644391264145E-2</c:v>
                </c:pt>
                <c:pt idx="424">
                  <c:v>-1.520773739103971E-2</c:v>
                </c:pt>
                <c:pt idx="425">
                  <c:v>-1.4984084077125964E-2</c:v>
                </c:pt>
                <c:pt idx="426">
                  <c:v>-1.4763639076423338E-2</c:v>
                </c:pt>
                <c:pt idx="427">
                  <c:v>-1.4546357629057354E-2</c:v>
                </c:pt>
                <c:pt idx="428">
                  <c:v>-1.4332195580388613E-2</c:v>
                </c:pt>
                <c:pt idx="429">
                  <c:v>-1.4121109373122047E-2</c:v>
                </c:pt>
                <c:pt idx="430">
                  <c:v>-1.3913056039513979E-2</c:v>
                </c:pt>
                <c:pt idx="431">
                  <c:v>-1.3707993193676186E-2</c:v>
                </c:pt>
                <c:pt idx="432">
                  <c:v>-1.3505879023975572E-2</c:v>
                </c:pt>
                <c:pt idx="433">
                  <c:v>-1.3306672285528646E-2</c:v>
                </c:pt>
                <c:pt idx="434">
                  <c:v>-1.3110332292789436E-2</c:v>
                </c:pt>
                <c:pt idx="435">
                  <c:v>-1.2916818912230052E-2</c:v>
                </c:pt>
                <c:pt idx="436">
                  <c:v>-1.272609255511257E-2</c:v>
                </c:pt>
                <c:pt idx="437">
                  <c:v>-1.2538114170351408E-2</c:v>
                </c:pt>
                <c:pt idx="438">
                  <c:v>-1.2352845237464978E-2</c:v>
                </c:pt>
                <c:pt idx="439">
                  <c:v>-1.2170247759615671E-2</c:v>
                </c:pt>
                <c:pt idx="440">
                  <c:v>-1.1990284256737191E-2</c:v>
                </c:pt>
                <c:pt idx="441">
                  <c:v>-1.1812917758748053E-2</c:v>
                </c:pt>
                <c:pt idx="442">
                  <c:v>-1.1638111798850463E-2</c:v>
                </c:pt>
                <c:pt idx="443">
                  <c:v>-1.1465830406913374E-2</c:v>
                </c:pt>
                <c:pt idx="444">
                  <c:v>-1.1296038102938938E-2</c:v>
                </c:pt>
                <c:pt idx="445">
                  <c:v>-1.1128699890611136E-2</c:v>
                </c:pt>
                <c:pt idx="446">
                  <c:v>-1.0963781250925897E-2</c:v>
                </c:pt>
                <c:pt idx="447">
                  <c:v>-1.0801248135901474E-2</c:v>
                </c:pt>
                <c:pt idx="448">
                  <c:v>-1.0641066962368368E-2</c:v>
                </c:pt>
                <c:pt idx="449">
                  <c:v>-1.0483204605837668E-2</c:v>
                </c:pt>
                <c:pt idx="450">
                  <c:v>-1.0327628394447013E-2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H8" sqref="H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119</v>
      </c>
      <c r="D3" s="15" t="str">
        <f>A3</f>
        <v>FCC</v>
      </c>
      <c r="E3" s="1" t="str">
        <f>B3</f>
        <v>Al</v>
      </c>
      <c r="K3" s="15" t="str">
        <f>A3</f>
        <v>FCC</v>
      </c>
      <c r="L3" s="1" t="str">
        <f>B3</f>
        <v>Al</v>
      </c>
      <c r="N3" s="15" t="str">
        <f>A3</f>
        <v>FCC</v>
      </c>
      <c r="O3" s="1" t="str">
        <f>L3</f>
        <v>Al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9">
        <v>-3.7456</v>
      </c>
      <c r="D4" s="21" t="s">
        <v>8</v>
      </c>
      <c r="E4" s="4">
        <f>E11</f>
        <v>2.8559708942462327</v>
      </c>
      <c r="F4" t="s">
        <v>184</v>
      </c>
      <c r="K4" s="2" t="s">
        <v>263</v>
      </c>
      <c r="L4" s="4">
        <f>O4</f>
        <v>0.62426526644846136</v>
      </c>
      <c r="N4" s="12" t="s">
        <v>263</v>
      </c>
      <c r="O4" s="4">
        <v>0.62426526644846136</v>
      </c>
      <c r="P4" t="s">
        <v>46</v>
      </c>
      <c r="Q4" s="26" t="s">
        <v>266</v>
      </c>
      <c r="R4">
        <f>$O$6*SQRT(2)</f>
        <v>4.0388070766776467</v>
      </c>
      <c r="S4" t="s">
        <v>273</v>
      </c>
      <c r="X4" s="27"/>
    </row>
    <row r="5" spans="1:27" x14ac:dyDescent="0.4">
      <c r="A5" s="2" t="s">
        <v>20</v>
      </c>
      <c r="B5" s="69">
        <v>16.472000000000001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1.0569032269020502</v>
      </c>
      <c r="N5" s="12" t="s">
        <v>2</v>
      </c>
      <c r="O5" s="4">
        <v>1.0569032269020502</v>
      </c>
      <c r="P5" t="s">
        <v>46</v>
      </c>
      <c r="Q5" s="28" t="s">
        <v>24</v>
      </c>
      <c r="R5" s="29">
        <f>O4</f>
        <v>0.62426526644846136</v>
      </c>
      <c r="S5" s="29">
        <f>O5</f>
        <v>1.0569032269020502</v>
      </c>
      <c r="T5" s="29">
        <f>O6</f>
        <v>2.85586787182298</v>
      </c>
      <c r="U5" s="29">
        <f>($O$6+$O$6*SQRT(2))/2</f>
        <v>3.4473374742503133</v>
      </c>
      <c r="V5" s="30" t="s">
        <v>110</v>
      </c>
      <c r="W5" s="30" t="str">
        <f>B3</f>
        <v>Al</v>
      </c>
      <c r="X5" s="31" t="str">
        <f>B3</f>
        <v>Al</v>
      </c>
    </row>
    <row r="6" spans="1:27" x14ac:dyDescent="0.4">
      <c r="A6" s="2" t="s">
        <v>0</v>
      </c>
      <c r="B6" s="67">
        <v>0.46100000000000002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1.2485305328969227</v>
      </c>
      <c r="N6" s="12" t="s">
        <v>23</v>
      </c>
      <c r="O6" s="4">
        <v>2.85586787182298</v>
      </c>
      <c r="P6" t="s">
        <v>46</v>
      </c>
    </row>
    <row r="7" spans="1:27" x14ac:dyDescent="0.4">
      <c r="A7" s="63" t="s">
        <v>1</v>
      </c>
      <c r="B7" s="67">
        <v>3.4079999999999999</v>
      </c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2.1138064538041004</v>
      </c>
      <c r="N7" s="18" t="s">
        <v>264</v>
      </c>
      <c r="O7" s="4">
        <f>2*O4</f>
        <v>1.2485305328969227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2.1138064538041004</v>
      </c>
      <c r="Q8" s="26" t="s">
        <v>268</v>
      </c>
      <c r="R8">
        <f>$O$6*SQRT(2)</f>
        <v>4.0388070766776467</v>
      </c>
      <c r="S8" t="s">
        <v>273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0.62426526644846136</v>
      </c>
      <c r="S9" s="29">
        <f>O5</f>
        <v>1.0569032269020502</v>
      </c>
      <c r="T9" s="29">
        <f>O6</f>
        <v>2.85586787182298</v>
      </c>
      <c r="U9" s="29">
        <f>($O$6+$O$6*SQRT(2))/2</f>
        <v>3.4473374742503133</v>
      </c>
      <c r="V9" s="30" t="s">
        <v>110</v>
      </c>
      <c r="W9" s="30" t="str">
        <f>B3</f>
        <v>Al</v>
      </c>
      <c r="X9" s="31" t="str">
        <f>B3</f>
        <v>Al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4.0389527723858389</v>
      </c>
      <c r="D11" s="3" t="s">
        <v>8</v>
      </c>
      <c r="E11" s="4">
        <f>$B$11/$E$8</f>
        <v>2.8559708942462327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4.4454427387130986</v>
      </c>
      <c r="D12" s="3" t="s">
        <v>2</v>
      </c>
      <c r="E12" s="4">
        <f>(9*$B$6*$B$5/(-$B$4))^(1/2)</f>
        <v>4.2715371325301055</v>
      </c>
      <c r="N12" s="22" t="s">
        <v>267</v>
      </c>
      <c r="O12" s="20">
        <f>(O6-E4)/E4*100</f>
        <v>-3.607264466886828E-3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-5.1467587433367323E-2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-3.7456</v>
      </c>
    </row>
    <row r="16" spans="1:27" x14ac:dyDescent="0.4">
      <c r="D16" s="3" t="s">
        <v>9</v>
      </c>
      <c r="E16" s="4">
        <f>$E$15*$E$6</f>
        <v>-44.947200000000002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4.8286386296419348E-2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2.1873659387850144</v>
      </c>
      <c r="H19" s="10">
        <f>-(-$B$4)*(1+D19+$E$5*D19^3)*EXP(-D19)</f>
        <v>0.20587246254279748</v>
      </c>
      <c r="I19">
        <f>H19*$E$6</f>
        <v>2.4704695505135699</v>
      </c>
      <c r="K19">
        <f>(1/2)*($L$9*$L$4*EXP(-$L$7*$O$6*(G19/$O$6-1))-($L$9*$L$6*EXP(-$L$5*$O$6*(G19/$O$6-1))))</f>
        <v>0.20475829959933556</v>
      </c>
      <c r="M19">
        <f>(1/2)*($L$9*$O$4*EXP(-$O$8*$O$6*(G19/$O$6-1))-($L$9*$O$7*EXP(-$O$5*$O$6*(G19/$O$6-1))))</f>
        <v>0.20475829959933556</v>
      </c>
      <c r="N19" s="13">
        <f>(M19-H19)^2*O19</f>
        <v>1.241359064583733E-6</v>
      </c>
      <c r="O19" s="13">
        <v>1</v>
      </c>
      <c r="P19" s="14">
        <f>SUMSQ(N26:N295)</f>
        <v>3.3244827353494693E-9</v>
      </c>
      <c r="Q19" s="1" t="s">
        <v>61</v>
      </c>
      <c r="R19" s="19">
        <f>O8/(O8-O5)*-B4/SQRT(L9)</f>
        <v>2.1625231682766626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2.2007380378942383</v>
      </c>
      <c r="H20" s="10">
        <f>-(-$B$4)*(1+D20+$E$5*D20^3)*EXP(-D20)</f>
        <v>-9.6710454895940455E-3</v>
      </c>
      <c r="I20">
        <f t="shared" ref="I20:I83" si="2">H20*$E$6</f>
        <v>-0.11605254587512855</v>
      </c>
      <c r="K20">
        <f t="shared" ref="K20:K83" si="3">(1/2)*($L$9*$L$4*EXP(-$L$7*$O$6*(G20/$O$6-1))-($L$9*$L$6*EXP(-$L$5*$O$6*(G20/$O$6-1))))</f>
        <v>-1.1049911428763437E-2</v>
      </c>
      <c r="M20">
        <f t="shared" ref="M20:M83" si="4">(1/2)*($L$9*$O$4*EXP(-$O$8*$O$6*(G20/$O$6-1))-($L$9*$O$7*EXP(-$O$5*$O$6*(G20/$O$6-1))))</f>
        <v>-1.1049911428763437E-2</v>
      </c>
      <c r="N20" s="13">
        <f t="shared" ref="N20:N83" si="5">(M20-H20)^2*O20</f>
        <v>1.9012712782014881E-6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2.214110137003463</v>
      </c>
      <c r="H21" s="10">
        <f t="shared" ref="H21:H84" si="6">-(-$B$4)*(1+D21+$E$5*D21^3)*EXP(-D21)</f>
        <v>-0.21629395393362014</v>
      </c>
      <c r="I21">
        <f t="shared" si="2"/>
        <v>-2.5955274472034415</v>
      </c>
      <c r="K21">
        <f t="shared" si="3"/>
        <v>-0.21789500302486786</v>
      </c>
      <c r="M21">
        <f t="shared" si="4"/>
        <v>-0.21789500302486786</v>
      </c>
      <c r="N21" s="13">
        <f t="shared" si="5"/>
        <v>2.5633581925851658E-6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2.2274822361126874</v>
      </c>
      <c r="H22" s="10">
        <f t="shared" si="6"/>
        <v>-0.41428354769208714</v>
      </c>
      <c r="I22">
        <f t="shared" si="2"/>
        <v>-4.9714025723050455</v>
      </c>
      <c r="K22">
        <f t="shared" si="3"/>
        <v>-0.41606815773731398</v>
      </c>
      <c r="M22">
        <f t="shared" si="4"/>
        <v>-0.41606815773731398</v>
      </c>
      <c r="N22" s="13">
        <f t="shared" si="5"/>
        <v>3.1848330135245512E-6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2.2408543352219117</v>
      </c>
      <c r="H23" s="10">
        <f t="shared" si="6"/>
        <v>-0.60391868115411518</v>
      </c>
      <c r="I23">
        <f t="shared" si="2"/>
        <v>-7.2470241738493826</v>
      </c>
      <c r="K23">
        <f t="shared" si="3"/>
        <v>-0.60585186209343789</v>
      </c>
      <c r="M23">
        <f t="shared" si="4"/>
        <v>-0.60585186209343789</v>
      </c>
      <c r="N23" s="13">
        <f t="shared" si="5"/>
        <v>3.7371885441606334E-6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2.254226434331136</v>
      </c>
      <c r="H24" s="10">
        <f t="shared" si="6"/>
        <v>-0.78547001398249017</v>
      </c>
      <c r="I24">
        <f t="shared" si="2"/>
        <v>-9.4256401677898829</v>
      </c>
      <c r="K24">
        <f t="shared" si="3"/>
        <v>-0.78752015710918322</v>
      </c>
      <c r="M24">
        <f t="shared" si="4"/>
        <v>-0.78752015710918322</v>
      </c>
      <c r="N24" s="13">
        <f t="shared" si="5"/>
        <v>4.2030868399267521E-6</v>
      </c>
      <c r="O24" s="13">
        <v>1</v>
      </c>
      <c r="Q24" s="17" t="s">
        <v>57</v>
      </c>
      <c r="R24" s="19">
        <f>O5/(O8-O5)*-B4/L9</f>
        <v>0.31213333333333332</v>
      </c>
      <c r="V24" s="15" t="str">
        <f>D3</f>
        <v>FCC</v>
      </c>
      <c r="W24" s="1" t="str">
        <f>E3</f>
        <v>Al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2.2675985334403603</v>
      </c>
      <c r="H25" s="10">
        <f t="shared" si="6"/>
        <v>-0.95920024050820285</v>
      </c>
      <c r="I25">
        <f t="shared" si="2"/>
        <v>-11.510402886098435</v>
      </c>
      <c r="K25">
        <f t="shared" si="3"/>
        <v>-0.96133888170258075</v>
      </c>
      <c r="M25">
        <f t="shared" si="4"/>
        <v>-0.96133888170258075</v>
      </c>
      <c r="N25" s="13">
        <f t="shared" si="5"/>
        <v>4.5737861582901275E-6</v>
      </c>
      <c r="O25" s="13">
        <v>1</v>
      </c>
      <c r="Q25" s="17" t="s">
        <v>58</v>
      </c>
      <c r="R25" s="19">
        <f>O8/(O8-O5)*-B4/SQRT(L9)</f>
        <v>2.1625231682766626</v>
      </c>
      <c r="V25" s="2" t="s">
        <v>102</v>
      </c>
      <c r="W25" s="1">
        <f>(-B4/(12*PI()*B6*W26))^(1/2)</f>
        <v>0.39096251500548501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2.2809706325495847</v>
      </c>
      <c r="H26" s="10">
        <f t="shared" si="6"/>
        <v>-1.1253643129014868</v>
      </c>
      <c r="I26">
        <f t="shared" si="2"/>
        <v>-13.504371754817841</v>
      </c>
      <c r="K26">
        <f t="shared" si="3"/>
        <v>-1.1275659092104604</v>
      </c>
      <c r="M26">
        <f t="shared" si="4"/>
        <v>-1.1275659092104604</v>
      </c>
      <c r="N26" s="13">
        <f t="shared" si="5"/>
        <v>4.8470263076864094E-6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2.2943427316588094</v>
      </c>
      <c r="H27" s="10">
        <f t="shared" si="6"/>
        <v>-1.2842096582842335</v>
      </c>
      <c r="I27">
        <f t="shared" si="2"/>
        <v>-15.410515899410802</v>
      </c>
      <c r="K27">
        <f t="shared" si="3"/>
        <v>-1.2864513772022406</v>
      </c>
      <c r="M27">
        <f t="shared" si="4"/>
        <v>-1.2864513772022406</v>
      </c>
      <c r="N27" s="13">
        <f t="shared" si="5"/>
        <v>5.0253037073507572E-6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3.4079999999999999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2.3077148307680333</v>
      </c>
      <c r="H28" s="10">
        <f t="shared" si="6"/>
        <v>-1.4359763899444071</v>
      </c>
      <c r="I28">
        <f t="shared" si="2"/>
        <v>-17.231716679332884</v>
      </c>
      <c r="K28">
        <f t="shared" si="3"/>
        <v>-1.4382379107790655</v>
      </c>
      <c r="M28">
        <f t="shared" si="4"/>
        <v>-1.4382379107790655</v>
      </c>
      <c r="N28" s="13">
        <f t="shared" si="5"/>
        <v>5.1144764855938421E-6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2.0030590130493788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2.3210869298772576</v>
      </c>
      <c r="H29" s="10">
        <f t="shared" si="6"/>
        <v>-1.5808975128088874</v>
      </c>
      <c r="I29">
        <f t="shared" si="2"/>
        <v>-18.970770153706649</v>
      </c>
      <c r="K29">
        <f t="shared" si="3"/>
        <v>-1.5831608395415504</v>
      </c>
      <c r="M29">
        <f t="shared" si="4"/>
        <v>-1.5831608395415504</v>
      </c>
      <c r="N29" s="13">
        <f t="shared" si="5"/>
        <v>5.1226478987872034E-6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1.1169509380753668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2.3344590289864824</v>
      </c>
      <c r="H30" s="10">
        <f t="shared" si="6"/>
        <v>-1.7191991233271242</v>
      </c>
      <c r="I30">
        <f t="shared" si="2"/>
        <v>-20.630389479925491</v>
      </c>
      <c r="K30">
        <f t="shared" si="3"/>
        <v>-1.7214484084039103</v>
      </c>
      <c r="M30">
        <f t="shared" si="4"/>
        <v>-1.7214484084039103</v>
      </c>
      <c r="N30" s="13">
        <f t="shared" si="5"/>
        <v>5.0592833566527543E-6</v>
      </c>
      <c r="O30" s="13">
        <v>1</v>
      </c>
      <c r="V30" s="22" t="s">
        <v>22</v>
      </c>
      <c r="W30" s="1">
        <f>1/(O5*W25^2)</f>
        <v>6.1900554093282825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2.3478311280957067</v>
      </c>
      <c r="H31" s="10">
        <f t="shared" si="6"/>
        <v>-1.8511006039139914</v>
      </c>
      <c r="I31">
        <f t="shared" si="2"/>
        <v>-22.213207246967897</v>
      </c>
      <c r="K31">
        <f t="shared" si="3"/>
        <v>-1.853321982427639</v>
      </c>
      <c r="M31">
        <f t="shared" si="4"/>
        <v>-1.853321982427639</v>
      </c>
      <c r="N31" s="13">
        <f t="shared" si="5"/>
        <v>4.9345225008950655E-6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2.361203227204931</v>
      </c>
      <c r="H32" s="10">
        <f t="shared" si="6"/>
        <v>-1.9768148120964029</v>
      </c>
      <c r="I32">
        <f t="shared" si="2"/>
        <v>-23.721777745156835</v>
      </c>
      <c r="K32">
        <f t="shared" si="3"/>
        <v>-1.9789962458428239</v>
      </c>
      <c r="M32">
        <f t="shared" si="4"/>
        <v>-1.9789962458428239</v>
      </c>
      <c r="N32" s="13">
        <f t="shared" si="5"/>
        <v>4.7586531900243205E-6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2.3745753263141554</v>
      </c>
      <c r="H33" s="10">
        <f t="shared" si="6"/>
        <v>-2.0965482645044573</v>
      </c>
      <c r="I33">
        <f t="shared" si="2"/>
        <v>-25.158579174053486</v>
      </c>
      <c r="K33">
        <f t="shared" si="3"/>
        <v>-2.0986793954205396</v>
      </c>
      <c r="M33">
        <f t="shared" si="4"/>
        <v>-2.0986793954205396</v>
      </c>
      <c r="N33" s="13">
        <f t="shared" si="5"/>
        <v>4.5417189814817925E-6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2.3879474254233797</v>
      </c>
      <c r="H34" s="10">
        <f t="shared" si="6"/>
        <v>-2.2105013158442324</v>
      </c>
      <c r="I34">
        <f t="shared" si="2"/>
        <v>-26.526015790130788</v>
      </c>
      <c r="K34">
        <f t="shared" si="3"/>
        <v>-2.2125733283551803</v>
      </c>
      <c r="M34">
        <f t="shared" si="4"/>
        <v>-2.2125733283551803</v>
      </c>
      <c r="N34" s="13">
        <f t="shared" si="5"/>
        <v>4.2932358455246507E-6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2.401319524532604</v>
      </c>
      <c r="H35" s="10">
        <f t="shared" si="6"/>
        <v>-2.3188683329857596</v>
      </c>
      <c r="I35">
        <f t="shared" si="2"/>
        <v>-27.826419995829113</v>
      </c>
      <c r="K35">
        <f t="shared" si="3"/>
        <v>-2.3208738248111995</v>
      </c>
      <c r="M35">
        <f t="shared" si="4"/>
        <v>-2.3208738248111995</v>
      </c>
      <c r="N35" s="13">
        <f t="shared" si="5"/>
        <v>4.0219974619065207E-6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2.4146916236418288</v>
      </c>
      <c r="H36" s="10">
        <f t="shared" si="6"/>
        <v>-2.4218378642962555</v>
      </c>
      <c r="I36">
        <f t="shared" si="2"/>
        <v>-29.062054371555064</v>
      </c>
      <c r="K36">
        <f t="shared" si="3"/>
        <v>-2.4237707252842977</v>
      </c>
      <c r="M36">
        <f t="shared" si="4"/>
        <v>-2.4237707252842977</v>
      </c>
      <c r="N36" s="13">
        <f t="shared" si="5"/>
        <v>3.7359515990956234E-6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2.4280637227510526</v>
      </c>
      <c r="H37" s="10">
        <f t="shared" si="6"/>
        <v>-2.5195928043452427</v>
      </c>
      <c r="I37">
        <f t="shared" si="2"/>
        <v>-30.235113652142914</v>
      </c>
      <c r="K37">
        <f t="shared" si="3"/>
        <v>-2.5214481029229852</v>
      </c>
      <c r="M37">
        <f t="shared" si="4"/>
        <v>-2.5214481029229852</v>
      </c>
      <c r="N37" s="13">
        <f t="shared" si="5"/>
        <v>3.4421328125732326E-6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2.441435821860277</v>
      </c>
      <c r="H38" s="10">
        <f t="shared" si="6"/>
        <v>-2.6123105541049556</v>
      </c>
      <c r="I38">
        <f t="shared" si="2"/>
        <v>-31.347726649259467</v>
      </c>
      <c r="K38">
        <f t="shared" si="3"/>
        <v>-2.6140844309523743</v>
      </c>
      <c r="M38">
        <f t="shared" si="4"/>
        <v>-2.6140844309523743</v>
      </c>
      <c r="N38" s="13">
        <f t="shared" si="5"/>
        <v>3.1466390698081002E-6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2.4548079209695017</v>
      </c>
      <c r="H39" s="10">
        <f t="shared" si="6"/>
        <v>-2.700163176766138</v>
      </c>
      <c r="I39">
        <f t="shared" si="2"/>
        <v>-32.401958121193658</v>
      </c>
      <c r="K39">
        <f t="shared" si="3"/>
        <v>-2.70185274533792</v>
      </c>
      <c r="M39">
        <f t="shared" si="4"/>
        <v>-2.70185274533792</v>
      </c>
      <c r="N39" s="13">
        <f t="shared" si="5"/>
        <v>2.8546419587532301E-6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2.4681800200787261</v>
      </c>
      <c r="H40" s="10">
        <f t="shared" si="6"/>
        <v>-2.7833175492862563</v>
      </c>
      <c r="I40">
        <f t="shared" si="2"/>
        <v>-33.399810591435077</v>
      </c>
      <c r="K40">
        <f t="shared" si="3"/>
        <v>-2.7849208028232049</v>
      </c>
      <c r="M40">
        <f t="shared" si="4"/>
        <v>-2.7849208028232049</v>
      </c>
      <c r="N40" s="13">
        <f t="shared" si="5"/>
        <v>2.570421903738093E-6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2.4815521191879504</v>
      </c>
      <c r="H41" s="10">
        <f t="shared" si="6"/>
        <v>-2.8619355097840482</v>
      </c>
      <c r="I41">
        <f t="shared" si="2"/>
        <v>-34.343226117408577</v>
      </c>
      <c r="K41">
        <f t="shared" si="3"/>
        <v>-2.863451234471956</v>
      </c>
      <c r="M41">
        <f t="shared" si="4"/>
        <v>-2.863451234471956</v>
      </c>
      <c r="N41" s="13">
        <f t="shared" si="5"/>
        <v>2.2974213295333127E-6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2.4949242182971747</v>
      </c>
      <c r="H42" s="10">
        <f t="shared" si="6"/>
        <v>-2.9361740008913886</v>
      </c>
      <c r="I42">
        <f t="shared" si="2"/>
        <v>-35.234088010696667</v>
      </c>
      <c r="K42">
        <f t="shared" si="3"/>
        <v>-2.9376016948408399</v>
      </c>
      <c r="M42">
        <f t="shared" si="4"/>
        <v>-2.9376016948408399</v>
      </c>
      <c r="N42" s="13">
        <f t="shared" si="5"/>
        <v>2.0383100132998597E-6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2.508296317406399</v>
      </c>
      <c r="H43" s="10">
        <f t="shared" si="6"/>
        <v>-3.006185209170515</v>
      </c>
      <c r="I43">
        <f t="shared" si="2"/>
        <v>-36.074222510046184</v>
      </c>
      <c r="K43">
        <f t="shared" si="3"/>
        <v>-3.0075250069061203</v>
      </c>
      <c r="M43">
        <f t="shared" si="4"/>
        <v>-3.0075250069061203</v>
      </c>
      <c r="N43" s="13">
        <f t="shared" si="5"/>
        <v>1.7950579723331707E-6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2.5216684165156233</v>
      </c>
      <c r="H44" s="10">
        <f t="shared" si="6"/>
        <v>-3.0721167007018568</v>
      </c>
      <c r="I44">
        <f t="shared" si="2"/>
        <v>-36.865400408422282</v>
      </c>
      <c r="K44">
        <f t="shared" si="3"/>
        <v>-3.073369302863715</v>
      </c>
      <c r="M44">
        <f t="shared" si="4"/>
        <v>-3.073369302863715</v>
      </c>
      <c r="N44" s="13">
        <f t="shared" si="5"/>
        <v>1.5690121758917988E-6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2.5350405156248477</v>
      </c>
      <c r="H45" s="10">
        <f t="shared" si="6"/>
        <v>-3.1341115529449324</v>
      </c>
      <c r="I45">
        <f t="shared" si="2"/>
        <v>-37.609338635339185</v>
      </c>
      <c r="K45">
        <f t="shared" si="3"/>
        <v>-3.1352781609189435</v>
      </c>
      <c r="M45">
        <f t="shared" si="4"/>
        <v>-3.1352781609189435</v>
      </c>
      <c r="N45" s="13">
        <f t="shared" si="5"/>
        <v>1.3609741650263666E-6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2.548412614734072</v>
      </c>
      <c r="H46" s="10">
        <f t="shared" si="6"/>
        <v>-3.192308482972114</v>
      </c>
      <c r="I46">
        <f t="shared" si="2"/>
        <v>-38.307701795665366</v>
      </c>
      <c r="K46">
        <f t="shared" si="3"/>
        <v>-3.1933907381788789</v>
      </c>
      <c r="M46">
        <f t="shared" si="4"/>
        <v>-3.1933907381788789</v>
      </c>
      <c r="N46" s="13">
        <f t="shared" si="5"/>
        <v>1.1712763325696485E-6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2.5617847138432963</v>
      </c>
      <c r="H47" s="10">
        <f t="shared" si="6"/>
        <v>-3.2468419721724269</v>
      </c>
      <c r="I47">
        <f t="shared" si="2"/>
        <v>-38.962103666069126</v>
      </c>
      <c r="K47">
        <f t="shared" si="3"/>
        <v>-3.2478418997571907</v>
      </c>
      <c r="M47">
        <f t="shared" si="4"/>
        <v>-3.2478418997571907</v>
      </c>
      <c r="N47" s="13">
        <f t="shared" si="5"/>
        <v>9.9985517477168637E-7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2.5751568129525215</v>
      </c>
      <c r="H48" s="10">
        <f t="shared" si="6"/>
        <v>-3.2978423875200189</v>
      </c>
      <c r="I48">
        <f t="shared" si="2"/>
        <v>-39.574108650240227</v>
      </c>
      <c r="K48">
        <f t="shared" si="3"/>
        <v>-3.2987623441981384</v>
      </c>
      <c r="M48">
        <f t="shared" si="4"/>
        <v>-3.2987623441981384</v>
      </c>
      <c r="N48" s="13">
        <f t="shared" si="5"/>
        <v>8.4632028961667372E-7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2.5885289120617458</v>
      </c>
      <c r="H49" s="10">
        <f t="shared" si="6"/>
        <v>-3.3454360994994192</v>
      </c>
      <c r="I49">
        <f t="shared" si="2"/>
        <v>-40.145233193993029</v>
      </c>
      <c r="K49">
        <f t="shared" si="3"/>
        <v>-3.3462787253235149</v>
      </c>
      <c r="M49">
        <f t="shared" si="4"/>
        <v>-3.3462787253235149</v>
      </c>
      <c r="N49" s="13">
        <f t="shared" si="5"/>
        <v>7.1001827943290086E-7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2.6019010111709702</v>
      </c>
      <c r="H50" s="10">
        <f t="shared" si="6"/>
        <v>-3.3897455967773609</v>
      </c>
      <c r="I50">
        <f t="shared" si="2"/>
        <v>-40.676947161328329</v>
      </c>
      <c r="K50">
        <f t="shared" si="3"/>
        <v>-3.3905137706033752</v>
      </c>
      <c r="M50">
        <f t="shared" si="4"/>
        <v>-3.3905137706033752</v>
      </c>
      <c r="N50" s="13">
        <f t="shared" si="5"/>
        <v>5.9009102697352665E-7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2.6152731102801949</v>
      </c>
      <c r="H51" s="10">
        <f t="shared" si="6"/>
        <v>-3.4308895977084726</v>
      </c>
      <c r="I51">
        <f t="shared" si="2"/>
        <v>-41.170675172501674</v>
      </c>
      <c r="K51">
        <f t="shared" si="3"/>
        <v>-3.4315863961485222</v>
      </c>
      <c r="M51">
        <f t="shared" si="4"/>
        <v>-3.4315863961485222</v>
      </c>
      <c r="N51" s="13">
        <f t="shared" si="5"/>
        <v>4.8552806605564224E-7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2.6286452093894188</v>
      </c>
      <c r="H52" s="10">
        <f t="shared" si="6"/>
        <v>-3.4689831587599591</v>
      </c>
      <c r="I52">
        <f t="shared" si="2"/>
        <v>-41.627797905119508</v>
      </c>
      <c r="K52">
        <f t="shared" si="3"/>
        <v>-3.4696118184200326</v>
      </c>
      <c r="M52">
        <f t="shared" si="4"/>
        <v>-3.4696118184200326</v>
      </c>
      <c r="N52" s="13">
        <f t="shared" si="5"/>
        <v>3.9521296820376285E-7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2.6420173084986436</v>
      </c>
      <c r="H53" s="10">
        <f t="shared" si="6"/>
        <v>-3.5041377799380822</v>
      </c>
      <c r="I53">
        <f t="shared" si="2"/>
        <v>-42.049653359256986</v>
      </c>
      <c r="K53">
        <f t="shared" si="3"/>
        <v>-3.5047016627484613</v>
      </c>
      <c r="M53">
        <f t="shared" si="4"/>
        <v>-3.5047016627484613</v>
      </c>
      <c r="N53" s="13">
        <f t="shared" si="5"/>
        <v>3.1796382384104635E-7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2.6553894076078679</v>
      </c>
      <c r="H54" s="10">
        <f t="shared" si="6"/>
        <v>-3.5364615072971151</v>
      </c>
      <c r="I54">
        <f t="shared" si="2"/>
        <v>-42.437538087565379</v>
      </c>
      <c r="K54">
        <f t="shared" si="3"/>
        <v>-3.536964068752626</v>
      </c>
      <c r="M54">
        <f t="shared" si="4"/>
        <v>-3.536964068752626</v>
      </c>
      <c r="N54" s="13">
        <f t="shared" si="5"/>
        <v>2.5256801656530947E-7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2.6687615067170922</v>
      </c>
      <c r="H55" s="10">
        <f t="shared" si="6"/>
        <v>-3.5660590326092834</v>
      </c>
      <c r="I55">
        <f t="shared" si="2"/>
        <v>-42.7927083913114</v>
      </c>
      <c r="K55">
        <f t="shared" si="3"/>
        <v>-3.5665037927455314</v>
      </c>
      <c r="M55">
        <f t="shared" si="4"/>
        <v>-3.5665037927455314</v>
      </c>
      <c r="N55" s="13">
        <f t="shared" si="5"/>
        <v>1.9781157879539012E-7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2.6821336058263165</v>
      </c>
      <c r="H56" s="10">
        <f t="shared" si="6"/>
        <v>-3.593031790272184</v>
      </c>
      <c r="I56">
        <f t="shared" si="2"/>
        <v>-43.11638148326621</v>
      </c>
      <c r="K56">
        <f t="shared" si="3"/>
        <v>-3.593422307212415</v>
      </c>
      <c r="M56">
        <f t="shared" si="4"/>
        <v>-3.593422307212415</v>
      </c>
      <c r="N56" s="13">
        <f t="shared" si="5"/>
        <v>1.5250348060734811E-7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2.6955057049355409</v>
      </c>
      <c r="H57" s="10">
        <f t="shared" si="6"/>
        <v>-3.61747805152811</v>
      </c>
      <c r="I57">
        <f t="shared" si="2"/>
        <v>-43.40973661833732</v>
      </c>
      <c r="K57">
        <f t="shared" si="3"/>
        <v>-3.6178178974435564</v>
      </c>
      <c r="M57">
        <f t="shared" si="4"/>
        <v>-3.6178178974435564</v>
      </c>
      <c r="N57" s="13">
        <f t="shared" si="5"/>
        <v>1.1549524624563303E-7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2.7088778040447652</v>
      </c>
      <c r="H58" s="10">
        <f t="shared" si="6"/>
        <v>-3.6394930160677901</v>
      </c>
      <c r="I58">
        <f t="shared" si="2"/>
        <v>-43.673916192813479</v>
      </c>
      <c r="K58">
        <f t="shared" si="3"/>
        <v>-3.6397857554021531</v>
      </c>
      <c r="M58">
        <f t="shared" si="4"/>
        <v>-3.6397857554021531</v>
      </c>
      <c r="N58" s="13">
        <f t="shared" si="5"/>
        <v>8.5696317883306114E-8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2.72224990315399</v>
      </c>
      <c r="H59" s="10">
        <f t="shared" si="6"/>
        <v>-3.6591689010891093</v>
      </c>
      <c r="I59">
        <f t="shared" si="2"/>
        <v>-43.910026813069308</v>
      </c>
      <c r="K59">
        <f t="shared" si="3"/>
        <v>-3.6594180709053763</v>
      </c>
      <c r="M59">
        <f t="shared" si="4"/>
        <v>-3.6594180709053763</v>
      </c>
      <c r="N59" s="13">
        <f t="shared" si="5"/>
        <v>6.2085597338526536E-8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2.7356220022632138</v>
      </c>
      <c r="H60" s="10">
        <f t="shared" si="6"/>
        <v>-3.6765950278795354</v>
      </c>
      <c r="I60">
        <f t="shared" si="2"/>
        <v>-44.119140334554423</v>
      </c>
      <c r="K60">
        <f t="shared" si="3"/>
        <v>-3.6768041201944213</v>
      </c>
      <c r="M60">
        <f t="shared" si="4"/>
        <v>-3.6768041201944213</v>
      </c>
      <c r="N60" s="13">
        <f t="shared" si="5"/>
        <v>4.3719596144328234E-8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2.7489941013724382</v>
      </c>
      <c r="H61" s="10">
        <f t="shared" si="6"/>
        <v>-3.6918579059891394</v>
      </c>
      <c r="I61">
        <f t="shared" si="2"/>
        <v>-44.302294871869677</v>
      </c>
      <c r="K61">
        <f t="shared" si="3"/>
        <v>-3.6920303519673379</v>
      </c>
      <c r="M61">
        <f t="shared" si="4"/>
        <v>-3.6920303519673379</v>
      </c>
      <c r="N61" s="13">
        <f t="shared" si="5"/>
        <v>2.9737615396814158E-8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2.7623662004816629</v>
      </c>
      <c r="H62" s="10">
        <f t="shared" si="6"/>
        <v>-3.7050413150593626</v>
      </c>
      <c r="I62">
        <f t="shared" si="2"/>
        <v>-44.46049578071235</v>
      </c>
      <c r="K62">
        <f t="shared" si="3"/>
        <v>-3.7051804709463187</v>
      </c>
      <c r="M62">
        <f t="shared" si="4"/>
        <v>-3.7051804709463187</v>
      </c>
      <c r="N62" s="13">
        <f t="shared" si="5"/>
        <v>1.9364360874544888E-8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2.7757382995908872</v>
      </c>
      <c r="H63" s="10">
        <f t="shared" si="6"/>
        <v>-3.7162263843709384</v>
      </c>
      <c r="I63">
        <f t="shared" si="2"/>
        <v>-44.594716612451265</v>
      </c>
      <c r="K63">
        <f t="shared" si="3"/>
        <v>-3.7163355190490863</v>
      </c>
      <c r="M63">
        <f t="shared" si="4"/>
        <v>-3.7163355190490863</v>
      </c>
      <c r="N63" s="13">
        <f t="shared" si="5"/>
        <v>1.1910377974441774E-8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2.7891103987001116</v>
      </c>
      <c r="H64" s="10">
        <f t="shared" si="6"/>
        <v>-3.7254916701726857</v>
      </c>
      <c r="I64">
        <f t="shared" si="2"/>
        <v>-44.70590004207223</v>
      </c>
      <c r="K64">
        <f t="shared" si="3"/>
        <v>-3.7255739542321358</v>
      </c>
      <c r="M64">
        <f t="shared" si="4"/>
        <v>-3.7255739542321358</v>
      </c>
      <c r="N64" s="13">
        <f t="shared" si="5"/>
        <v>6.7706664395875144E-9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2.8024824978093359</v>
      </c>
      <c r="H65" s="10">
        <f t="shared" si="6"/>
        <v>-3.7329132308513242</v>
      </c>
      <c r="I65">
        <f t="shared" si="2"/>
        <v>-44.794958770215892</v>
      </c>
      <c r="K65">
        <f t="shared" si="3"/>
        <v>-3.7329717270715834</v>
      </c>
      <c r="M65">
        <f t="shared" si="4"/>
        <v>-3.7329717270715834</v>
      </c>
      <c r="N65" s="13">
        <f t="shared" si="5"/>
        <v>3.4218077846150336E-9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2.8158545969185602</v>
      </c>
      <c r="H66" s="10">
        <f t="shared" si="6"/>
        <v>-3.7385647000007709</v>
      </c>
      <c r="I66">
        <f t="shared" si="2"/>
        <v>-44.862776400009253</v>
      </c>
      <c r="K66">
        <f t="shared" si="3"/>
        <v>-3.738602355145642</v>
      </c>
      <c r="M66">
        <f t="shared" si="4"/>
        <v>-3.738602355145642</v>
      </c>
      <c r="N66" s="13">
        <f t="shared" si="5"/>
        <v>1.4179099352623916E-9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2.8292266960277845</v>
      </c>
      <c r="H67" s="10">
        <f t="shared" si="6"/>
        <v>-3.742517357447924</v>
      </c>
      <c r="I67">
        <f t="shared" si="2"/>
        <v>-44.910208289375092</v>
      </c>
      <c r="K67">
        <f t="shared" si="3"/>
        <v>-3.7425369952808674</v>
      </c>
      <c r="M67">
        <f t="shared" si="4"/>
        <v>-3.7425369952808674</v>
      </c>
      <c r="N67" s="13">
        <f t="shared" si="5"/>
        <v>3.8564448271061635E-10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2.8425987951370093</v>
      </c>
      <c r="H68" s="10">
        <f t="shared" si="6"/>
        <v>-3.7448401982903716</v>
      </c>
      <c r="I68">
        <f t="shared" si="2"/>
        <v>-44.938082379484456</v>
      </c>
      <c r="K68">
        <f t="shared" si="3"/>
        <v>-3.7448445137225925</v>
      </c>
      <c r="M68">
        <f t="shared" si="4"/>
        <v>-3.7448445137225925</v>
      </c>
      <c r="N68" s="13">
        <f t="shared" si="5"/>
        <v>1.8622955253205147E-7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2.8559708942462327</v>
      </c>
      <c r="H69" s="60">
        <f t="shared" si="6"/>
        <v>-3.7456</v>
      </c>
      <c r="I69" s="59">
        <f t="shared" si="2"/>
        <v>-44.947200000000002</v>
      </c>
      <c r="J69" s="59"/>
      <c r="K69">
        <f t="shared" si="3"/>
        <v>-3.7455915542883003</v>
      </c>
      <c r="M69">
        <f t="shared" si="4"/>
        <v>-3.7455915542883003</v>
      </c>
      <c r="N69" s="61">
        <f t="shared" si="5"/>
        <v>7.133004611577135E-7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2.8693429933554575</v>
      </c>
      <c r="H70" s="10">
        <f t="shared" si="6"/>
        <v>-3.7448613876450851</v>
      </c>
      <c r="I70">
        <f t="shared" si="2"/>
        <v>-44.938336651741025</v>
      </c>
      <c r="K70">
        <f t="shared" si="3"/>
        <v>-3.7448426045609802</v>
      </c>
      <c r="M70">
        <f t="shared" si="4"/>
        <v>-3.7448426045609802</v>
      </c>
      <c r="N70" s="13">
        <f t="shared" si="5"/>
        <v>3.5280424849428009E-6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2.8827150924646814</v>
      </c>
      <c r="H71" s="10">
        <f t="shared" si="6"/>
        <v>-3.7426868972819891</v>
      </c>
      <c r="I71">
        <f t="shared" si="2"/>
        <v>-44.912242767383873</v>
      </c>
      <c r="K71">
        <f t="shared" si="3"/>
        <v>-3.7426600601779763</v>
      </c>
      <c r="M71">
        <f t="shared" si="4"/>
        <v>-3.7426600601779763</v>
      </c>
      <c r="N71" s="13">
        <f t="shared" si="5"/>
        <v>7.2023015179683342E-10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2.8960871915739057</v>
      </c>
      <c r="H72" s="10">
        <f t="shared" si="6"/>
        <v>-3.7391370375662918</v>
      </c>
      <c r="I72">
        <f t="shared" si="2"/>
        <v>-44.869644450795505</v>
      </c>
      <c r="K72">
        <f t="shared" si="3"/>
        <v>-3.7391042872692308</v>
      </c>
      <c r="M72">
        <f t="shared" si="4"/>
        <v>-3.7391042872692308</v>
      </c>
      <c r="N72" s="13">
        <f t="shared" si="5"/>
        <v>1.0725819575809433E-9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2.9094592906831305</v>
      </c>
      <c r="H73" s="10">
        <f t="shared" si="6"/>
        <v>-3.7342703496318177</v>
      </c>
      <c r="I73">
        <f t="shared" si="2"/>
        <v>-44.811244195581814</v>
      </c>
      <c r="K73">
        <f t="shared" si="3"/>
        <v>-3.7342336830973148</v>
      </c>
      <c r="M73">
        <f t="shared" si="4"/>
        <v>-3.7342336830973148</v>
      </c>
      <c r="N73" s="13">
        <f t="shared" si="5"/>
        <v>1.3444347524486456E-9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2.9228313897923544</v>
      </c>
      <c r="H74" s="10">
        <f t="shared" si="6"/>
        <v>-3.7281434652847492</v>
      </c>
      <c r="I74">
        <f t="shared" si="2"/>
        <v>-44.737721583416992</v>
      </c>
      <c r="K74">
        <f t="shared" si="3"/>
        <v>-3.7281047349502008</v>
      </c>
      <c r="M74">
        <f t="shared" si="4"/>
        <v>-3.7281047349502008</v>
      </c>
      <c r="N74" s="13">
        <f t="shared" si="5"/>
        <v>1.5000388142291137E-9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2.9362034889015791</v>
      </c>
      <c r="H75" s="10">
        <f t="shared" si="6"/>
        <v>-3.7208111635587691</v>
      </c>
      <c r="I75">
        <f t="shared" si="2"/>
        <v>-44.649733962705227</v>
      </c>
      <c r="K75">
        <f t="shared" si="3"/>
        <v>-3.7207720773362478</v>
      </c>
      <c r="M75">
        <f t="shared" si="4"/>
        <v>-3.7207720773362478</v>
      </c>
      <c r="N75" s="13">
        <f t="shared" si="5"/>
        <v>1.5277327909802924E-9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2.9495755880108034</v>
      </c>
      <c r="H76" s="10">
        <f t="shared" si="6"/>
        <v>-3.7123264256759279</v>
      </c>
      <c r="I76">
        <f t="shared" si="2"/>
        <v>-44.547917108111136</v>
      </c>
      <c r="K76">
        <f t="shared" si="3"/>
        <v>-3.7122885475295462</v>
      </c>
      <c r="M76">
        <f t="shared" si="4"/>
        <v>-3.7122885475295462</v>
      </c>
      <c r="N76" s="13">
        <f t="shared" si="5"/>
        <v>1.4347539733116556E-9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2.9629476871200273</v>
      </c>
      <c r="H77" s="10">
        <f t="shared" si="6"/>
        <v>-3.7027404884567763</v>
      </c>
      <c r="I77">
        <f t="shared" si="2"/>
        <v>-44.432885861481317</v>
      </c>
      <c r="K77">
        <f t="shared" si="3"/>
        <v>-3.7027052395123339</v>
      </c>
      <c r="M77">
        <f t="shared" si="4"/>
        <v>-3.7027052395123339</v>
      </c>
      <c r="N77" s="13">
        <f t="shared" si="5"/>
        <v>1.2424880843034651E-9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2.9763197862292521</v>
      </c>
      <c r="H78" s="10">
        <f t="shared" si="6"/>
        <v>-3.6921028962221065</v>
      </c>
      <c r="I78">
        <f t="shared" si="2"/>
        <v>-44.305234754665278</v>
      </c>
      <c r="K78">
        <f t="shared" si="3"/>
        <v>-3.6920715563599651</v>
      </c>
      <c r="M78">
        <f t="shared" si="4"/>
        <v>-3.6920715563599651</v>
      </c>
      <c r="N78" s="13">
        <f t="shared" si="5"/>
        <v>9.8218695904402013E-10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2.9896918853384769</v>
      </c>
      <c r="H79" s="10">
        <f t="shared" si="6"/>
        <v>-3.6804615512275465</v>
      </c>
      <c r="I79">
        <f t="shared" si="2"/>
        <v>-44.165538614730558</v>
      </c>
      <c r="K79">
        <f t="shared" si="3"/>
        <v>-3.6804352611125788</v>
      </c>
      <c r="M79">
        <f t="shared" si="4"/>
        <v>-3.6804352611125788</v>
      </c>
      <c r="N79" s="13">
        <f t="shared" si="5"/>
        <v>6.911701450141688E-10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3.0030639844477007</v>
      </c>
      <c r="H80" s="10">
        <f t="shared" si="6"/>
        <v>-3.667862762671132</v>
      </c>
      <c r="I80">
        <f t="shared" si="2"/>
        <v>-44.014353152053587</v>
      </c>
      <c r="K80">
        <f t="shared" si="3"/>
        <v>-3.6678425261763983</v>
      </c>
      <c r="M80">
        <f t="shared" si="4"/>
        <v>-3.6678425261763983</v>
      </c>
      <c r="N80" s="13">
        <f t="shared" si="5"/>
        <v>4.0951571910728058E-10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3.0164360835569251</v>
      </c>
      <c r="H81" s="10">
        <f t="shared" si="6"/>
        <v>-3.6543512943129324</v>
      </c>
      <c r="I81">
        <f t="shared" si="2"/>
        <v>-43.852215531755192</v>
      </c>
      <c r="K81">
        <f t="shared" si="3"/>
        <v>-3.6543379812963632</v>
      </c>
      <c r="M81">
        <f t="shared" si="4"/>
        <v>-3.6543379812963632</v>
      </c>
      <c r="N81" s="13">
        <f t="shared" si="5"/>
        <v>1.7723641017045546E-10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3.0298081826661498</v>
      </c>
      <c r="H82" s="10">
        <f t="shared" si="6"/>
        <v>-3.6399704107447293</v>
      </c>
      <c r="I82">
        <f t="shared" si="2"/>
        <v>-43.679644928936753</v>
      </c>
      <c r="K82">
        <f t="shared" si="3"/>
        <v>-3.6399647601406664</v>
      </c>
      <c r="M82">
        <f t="shared" si="4"/>
        <v>-3.6399647601406664</v>
      </c>
      <c r="N82" s="13">
        <f t="shared" si="5"/>
        <v>3.1929326275424472E-11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3.0431802817753737</v>
      </c>
      <c r="H83" s="10">
        <f t="shared" si="6"/>
        <v>-3.6247619223467722</v>
      </c>
      <c r="I83">
        <f t="shared" si="2"/>
        <v>-43.497143068161265</v>
      </c>
      <c r="K83">
        <f t="shared" si="3"/>
        <v>-3.624764545536582</v>
      </c>
      <c r="M83">
        <f t="shared" si="4"/>
        <v>-3.624764545536582</v>
      </c>
      <c r="N83" s="13">
        <f t="shared" si="5"/>
        <v>6.8811247783115291E-12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3.0565523808845985</v>
      </c>
      <c r="H84" s="10">
        <f t="shared" si="6"/>
        <v>-3.6087662289676099</v>
      </c>
      <c r="I84">
        <f t="shared" ref="I84:I147" si="9">H84*$E$6</f>
        <v>-43.305194747611317</v>
      </c>
      <c r="K84">
        <f t="shared" ref="K84:K147" si="10">(1/2)*($L$9*$L$4*EXP(-$L$7*$O$6*(G84/$O$6-1))-($L$9*$L$6*EXP(-$L$5*$O$6*(G84/$O$6-1))))</f>
        <v>-3.608777613395866</v>
      </c>
      <c r="M84">
        <f t="shared" ref="M84:M147" si="11">(1/2)*($L$9*$O$4*EXP(-$O$8*$O$6*(G84/$O$6-1))-($L$9*$O$7*EXP(-$O$5*$O$6*(G84/$O$6-1))))</f>
        <v>-3.608777613395866</v>
      </c>
      <c r="N84" s="13">
        <f t="shared" ref="N84:N147" si="12">(M84-H84)^2*O84</f>
        <v>1.2960520671829766E-10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3.0699244799938228</v>
      </c>
      <c r="H85" s="10">
        <f t="shared" ref="H85:H148" si="13">-(-$B$4)*(1+D85+$E$5*D85^3)*EXP(-D85)</f>
        <v>-3.5920223623620569</v>
      </c>
      <c r="I85">
        <f t="shared" si="9"/>
        <v>-43.104268348344682</v>
      </c>
      <c r="K85">
        <f t="shared" si="10"/>
        <v>-3.5920428753669915</v>
      </c>
      <c r="M85">
        <f t="shared" si="11"/>
        <v>-3.5920428753669915</v>
      </c>
      <c r="N85" s="13">
        <f t="shared" si="12"/>
        <v>4.2078337144953196E-10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3.0832965791030467</v>
      </c>
      <c r="H86" s="10">
        <f t="shared" si="13"/>
        <v>-3.5745680274214102</v>
      </c>
      <c r="I86">
        <f t="shared" si="9"/>
        <v>-42.894816329056923</v>
      </c>
      <c r="K86">
        <f t="shared" si="10"/>
        <v>-3.574597920250342</v>
      </c>
      <c r="M86">
        <f t="shared" si="11"/>
        <v>-3.574597920250342</v>
      </c>
      <c r="N86" s="13">
        <f t="shared" si="12"/>
        <v>8.9358122154181739E-10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3.0966686782122714</v>
      </c>
      <c r="H87" s="10">
        <f t="shared" si="13"/>
        <v>-3.55643964222911</v>
      </c>
      <c r="I87">
        <f t="shared" si="9"/>
        <v>-42.67727570674932</v>
      </c>
      <c r="K87">
        <f t="shared" si="10"/>
        <v>-3.5564790542115441</v>
      </c>
      <c r="M87">
        <f t="shared" si="11"/>
        <v>-3.5564790542115441</v>
      </c>
      <c r="N87" s="13">
        <f t="shared" si="12"/>
        <v>1.553304359383264E-9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3.1100407773214958</v>
      </c>
      <c r="H88" s="10">
        <f t="shared" si="13"/>
        <v>-3.5376723769741605</v>
      </c>
      <c r="I88">
        <f t="shared" si="9"/>
        <v>-42.452068523689924</v>
      </c>
      <c r="K88">
        <f t="shared" si="10"/>
        <v>-3.5377213398271112</v>
      </c>
      <c r="M88">
        <f t="shared" si="11"/>
        <v>-3.5377213398271112</v>
      </c>
      <c r="N88" s="13">
        <f t="shared" si="12"/>
        <v>2.3973609690768963E-9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3.1234128764307205</v>
      </c>
      <c r="H89" s="10">
        <f t="shared" si="13"/>
        <v>-3.5183001917537498</v>
      </c>
      <c r="I89">
        <f t="shared" si="9"/>
        <v>-42.219602301045001</v>
      </c>
      <c r="K89">
        <f t="shared" si="10"/>
        <v>-3.5183586339955633</v>
      </c>
      <c r="M89">
        <f t="shared" si="11"/>
        <v>-3.5183586339955633</v>
      </c>
      <c r="N89" s="13">
        <f t="shared" si="12"/>
        <v>3.4154956281882559E-9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3.1367849755399444</v>
      </c>
      <c r="H90" s="10">
        <f t="shared" si="13"/>
        <v>-3.4983558732956808</v>
      </c>
      <c r="I90">
        <f t="shared" si="9"/>
        <v>-41.980270479548167</v>
      </c>
      <c r="K90">
        <f t="shared" si="10"/>
        <v>-3.4984236247463407</v>
      </c>
      <c r="M90">
        <f t="shared" si="11"/>
        <v>-3.4984236247463407</v>
      </c>
      <c r="N90" s="13">
        <f t="shared" si="12"/>
        <v>4.5902590665288015E-9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3.1501570746491692</v>
      </c>
      <c r="H91" s="10">
        <f t="shared" si="13"/>
        <v>-3.4778710706303815</v>
      </c>
      <c r="I91">
        <f t="shared" si="9"/>
        <v>-41.734452847564576</v>
      </c>
      <c r="K91">
        <f t="shared" si="10"/>
        <v>-3.4779478669778281</v>
      </c>
      <c r="M91">
        <f t="shared" si="11"/>
        <v>-3.4779478669778281</v>
      </c>
      <c r="N91" s="13">
        <f t="shared" si="12"/>
        <v>5.8976789811415356E-9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3.1635291737583935</v>
      </c>
      <c r="H92" s="10">
        <f t="shared" si="13"/>
        <v>-3.4568763297414771</v>
      </c>
      <c r="I92">
        <f t="shared" si="9"/>
        <v>-41.482515956897728</v>
      </c>
      <c r="K92">
        <f t="shared" si="10"/>
        <v>-3.4569618171549985</v>
      </c>
      <c r="M92">
        <f t="shared" si="11"/>
        <v>-3.4569618171549985</v>
      </c>
      <c r="N92" s="13">
        <f t="shared" si="12"/>
        <v>7.308097870584745E-9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3.1769012728676178</v>
      </c>
      <c r="H93" s="10">
        <f t="shared" si="13"/>
        <v>-3.4354011272231375</v>
      </c>
      <c r="I93">
        <f t="shared" si="9"/>
        <v>-41.22481352667765</v>
      </c>
      <c r="K93">
        <f t="shared" si="10"/>
        <v>-3.4354948669962724</v>
      </c>
      <c r="M93">
        <f t="shared" si="11"/>
        <v>-3.4354948669962724</v>
      </c>
      <c r="N93" s="13">
        <f t="shared" si="12"/>
        <v>8.787145067377088E-9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3.1902733719768421</v>
      </c>
      <c r="H94" s="10">
        <f t="shared" si="13"/>
        <v>-3.4134739029716257</v>
      </c>
      <c r="I94">
        <f t="shared" si="9"/>
        <v>-40.961686835659506</v>
      </c>
      <c r="K94">
        <f t="shared" si="10"/>
        <v>-3.4135753761783958</v>
      </c>
      <c r="M94">
        <f t="shared" si="11"/>
        <v>-3.4135753761783958</v>
      </c>
      <c r="N94" s="13">
        <f t="shared" si="12"/>
        <v>1.029681169221145E-8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3.2036454710860669</v>
      </c>
      <c r="H95" s="10">
        <f t="shared" si="13"/>
        <v>-3.3911220919377665</v>
      </c>
      <c r="I95">
        <f t="shared" si="9"/>
        <v>-40.693465103253196</v>
      </c>
      <c r="K95">
        <f t="shared" si="10"/>
        <v>-3.391230704087286</v>
      </c>
      <c r="M95">
        <f t="shared" si="11"/>
        <v>-3.391230704087286</v>
      </c>
      <c r="N95" s="13">
        <f t="shared" si="12"/>
        <v>1.1796599023249659E-8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3.2170175701952908</v>
      </c>
      <c r="H96" s="10">
        <f t="shared" si="13"/>
        <v>-3.3683721549663161</v>
      </c>
      <c r="I96">
        <f t="shared" si="9"/>
        <v>-40.420465859595794</v>
      </c>
      <c r="K96">
        <f t="shared" si="10"/>
        <v>-3.3684872406420694</v>
      </c>
      <c r="M96">
        <f t="shared" si="11"/>
        <v>-3.3684872406420694</v>
      </c>
      <c r="N96" s="13">
        <f t="shared" si="12"/>
        <v>1.3244712763581253E-8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3.2303896693045151</v>
      </c>
      <c r="H97" s="10">
        <f t="shared" si="13"/>
        <v>-3.3452496087475194</v>
      </c>
      <c r="I97">
        <f t="shared" si="9"/>
        <v>-40.142995304970235</v>
      </c>
      <c r="K97">
        <f t="shared" si="10"/>
        <v>-3.3453704362186794</v>
      </c>
      <c r="M97">
        <f t="shared" si="11"/>
        <v>-3.3453704362186794</v>
      </c>
      <c r="N97" s="13">
        <f t="shared" si="12"/>
        <v>1.4599277786904784E-8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3.2437617684137399</v>
      </c>
      <c r="H98" s="10">
        <f t="shared" si="13"/>
        <v>-3.3217790549054587</v>
      </c>
      <c r="I98">
        <f t="shared" si="9"/>
        <v>-39.861348658865502</v>
      </c>
      <c r="K98">
        <f t="shared" si="10"/>
        <v>-3.3219048306987373</v>
      </c>
      <c r="M98">
        <f t="shared" si="11"/>
        <v>-3.3219048306987373</v>
      </c>
      <c r="N98" s="13">
        <f t="shared" si="12"/>
        <v>1.5819550174876117E-8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3.2571338675229637</v>
      </c>
      <c r="H99" s="10">
        <f t="shared" si="13"/>
        <v>-3.2979842082471458</v>
      </c>
      <c r="I99">
        <f t="shared" si="9"/>
        <v>-39.575810498965751</v>
      </c>
      <c r="K99">
        <f t="shared" si="10"/>
        <v>-3.2981140816686403</v>
      </c>
      <c r="M99">
        <f t="shared" si="11"/>
        <v>-3.2981140816686403</v>
      </c>
      <c r="N99" s="13">
        <f t="shared" si="12"/>
        <v>1.6867105610690272E-8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3.2705059666321885</v>
      </c>
      <c r="H100" s="10">
        <f t="shared" si="13"/>
        <v>-3.2738879241956353</v>
      </c>
      <c r="I100">
        <f t="shared" si="9"/>
        <v>-39.286655090347622</v>
      </c>
      <c r="K100">
        <f t="shared" si="10"/>
        <v>-3.2740209917931131</v>
      </c>
      <c r="M100">
        <f t="shared" si="11"/>
        <v>-3.2740209917931131</v>
      </c>
      <c r="N100" s="13">
        <f t="shared" si="12"/>
        <v>1.770698549850747E-8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3.2838780657414128</v>
      </c>
      <c r="H101" s="10">
        <f t="shared" si="13"/>
        <v>-3.2495122254298416</v>
      </c>
      <c r="I101">
        <f t="shared" si="9"/>
        <v>-38.994146705158101</v>
      </c>
      <c r="K101">
        <f t="shared" si="10"/>
        <v>-3.2496475353867771</v>
      </c>
      <c r="M101">
        <f t="shared" si="11"/>
        <v>-3.2496475353867771</v>
      </c>
      <c r="N101" s="13">
        <f t="shared" si="12"/>
        <v>1.8308784445872703E-8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3.2972501648506367</v>
      </c>
      <c r="H102" s="10">
        <f t="shared" si="13"/>
        <v>-3.2248783277531068</v>
      </c>
      <c r="I102">
        <f t="shared" si="9"/>
        <v>-38.698539933037281</v>
      </c>
      <c r="K102">
        <f t="shared" si="10"/>
        <v>-3.2250148842066597</v>
      </c>
      <c r="M102">
        <f t="shared" si="11"/>
        <v>-3.2250148842066597</v>
      </c>
      <c r="N102" s="13">
        <f t="shared" si="12"/>
        <v>1.8647665006952802E-8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3.3106222639598615</v>
      </c>
      <c r="H103" s="10">
        <f t="shared" si="13"/>
        <v>-3.200006665211983</v>
      </c>
      <c r="I103">
        <f t="shared" si="9"/>
        <v>-38.400079982543794</v>
      </c>
      <c r="K103">
        <f t="shared" si="10"/>
        <v>-3.200143432487859</v>
      </c>
      <c r="M103">
        <f t="shared" si="11"/>
        <v>-3.200143432487859</v>
      </c>
      <c r="N103" s="13">
        <f t="shared" si="12"/>
        <v>1.8705287750564279E-8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3.3239943630690862</v>
      </c>
      <c r="H104" s="10">
        <f t="shared" si="13"/>
        <v>-3.1749169144860931</v>
      </c>
      <c r="I104">
        <f t="shared" si="9"/>
        <v>-38.099002973833116</v>
      </c>
      <c r="K104">
        <f t="shared" si="10"/>
        <v>-3.175052821244047</v>
      </c>
      <c r="M104">
        <f t="shared" si="11"/>
        <v>-3.175052821244047</v>
      </c>
      <c r="N104" s="13">
        <f t="shared" si="12"/>
        <v>1.8470646857520876E-8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3.3373664621783101</v>
      </c>
      <c r="H105" s="10">
        <f t="shared" si="13"/>
        <v>-3.1496280185694063</v>
      </c>
      <c r="I105">
        <f t="shared" si="9"/>
        <v>-37.79553622283288</v>
      </c>
      <c r="K105">
        <f t="shared" si="10"/>
        <v>-3.1497619618537609</v>
      </c>
      <c r="M105">
        <f t="shared" si="11"/>
        <v>-3.1497619618537609</v>
      </c>
      <c r="N105" s="13">
        <f t="shared" si="12"/>
        <v>1.7940803423687897E-8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3.3507385612875344</v>
      </c>
      <c r="H106" s="10">
        <f t="shared" si="13"/>
        <v>-3.1241582097626663</v>
      </c>
      <c r="I106">
        <f t="shared" si="9"/>
        <v>-37.489898517152</v>
      </c>
      <c r="K106">
        <f t="shared" si="10"/>
        <v>-3.1242890589529466</v>
      </c>
      <c r="M106">
        <f t="shared" si="11"/>
        <v>-3.1242890589529466</v>
      </c>
      <c r="N106" s="13">
        <f t="shared" si="12"/>
        <v>1.7121510597004914E-8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3.3641106603967592</v>
      </c>
      <c r="H107" s="10">
        <f t="shared" si="13"/>
        <v>-3.098525031996219</v>
      </c>
      <c r="I107">
        <f t="shared" si="9"/>
        <v>-37.182300383954626</v>
      </c>
      <c r="K107">
        <f t="shared" si="10"/>
        <v>-3.0986516326536</v>
      </c>
      <c r="M107">
        <f t="shared" si="11"/>
        <v>-3.0986516326536</v>
      </c>
      <c r="N107" s="13">
        <f t="shared" si="12"/>
        <v>1.6027726449305204E-8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3.3774827595059831</v>
      </c>
      <c r="H108" s="10">
        <f t="shared" si="13"/>
        <v>-3.0727453625019296</v>
      </c>
      <c r="I108">
        <f t="shared" si="9"/>
        <v>-36.872944350023154</v>
      </c>
      <c r="K108">
        <f t="shared" si="10"/>
        <v>-3.0728665401077793</v>
      </c>
      <c r="M108">
        <f t="shared" si="11"/>
        <v>-3.0728665401077793</v>
      </c>
      <c r="N108" s="13">
        <f t="shared" si="12"/>
        <v>1.4684012159445995E-8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3.3908548586152079</v>
      </c>
      <c r="H109" s="10">
        <f t="shared" si="13"/>
        <v>-3.0468354328524048</v>
      </c>
      <c r="I109">
        <f t="shared" si="9"/>
        <v>-36.562025194228859</v>
      </c>
      <c r="K109">
        <f t="shared" si="10"/>
        <v>-3.0469499964357185</v>
      </c>
      <c r="M109">
        <f t="shared" si="11"/>
        <v>-3.0469499964357185</v>
      </c>
      <c r="N109" s="13">
        <f t="shared" si="12"/>
        <v>1.3124814621684845E-8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3.4042269577244322</v>
      </c>
      <c r="H110" s="10">
        <f t="shared" si="13"/>
        <v>-3.0208108493852035</v>
      </c>
      <c r="I110">
        <f t="shared" si="9"/>
        <v>-36.249730192622444</v>
      </c>
      <c r="K110">
        <f t="shared" si="10"/>
        <v>-3.0209175950362885</v>
      </c>
      <c r="M110">
        <f t="shared" si="11"/>
        <v>-3.0209175950362885</v>
      </c>
      <c r="N110" s="13">
        <f t="shared" si="12"/>
        <v>1.1394634025568763E-8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3.4175990568336561</v>
      </c>
      <c r="H111" s="10">
        <f t="shared" si="13"/>
        <v>-2.9946866130292773</v>
      </c>
      <c r="I111">
        <f t="shared" si="9"/>
        <v>-35.936239356351329</v>
      </c>
      <c r="K111">
        <f t="shared" si="10"/>
        <v>-2.9947843272974728</v>
      </c>
      <c r="M111">
        <f t="shared" si="11"/>
        <v>-2.9947843272974728</v>
      </c>
      <c r="N111" s="13">
        <f t="shared" si="12"/>
        <v>9.5480782089806046E-9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3.4309711559428808</v>
      </c>
      <c r="H112" s="10">
        <f t="shared" si="13"/>
        <v>-2.9684771385503863</v>
      </c>
      <c r="I112">
        <f t="shared" si="9"/>
        <v>-35.621725662604632</v>
      </c>
      <c r="K112">
        <f t="shared" si="10"/>
        <v>-2.9685646017240597</v>
      </c>
      <c r="M112">
        <f t="shared" si="11"/>
        <v>-2.9685646017240597</v>
      </c>
      <c r="N112" s="13">
        <f t="shared" si="12"/>
        <v>7.6498067490169142E-6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3.4443432550521056</v>
      </c>
      <c r="H113" s="10">
        <f t="shared" si="13"/>
        <v>-2.9421962732317914</v>
      </c>
      <c r="I113">
        <f t="shared" si="9"/>
        <v>-35.306355278781496</v>
      </c>
      <c r="K113">
        <f t="shared" si="10"/>
        <v>-2.9422722624992881</v>
      </c>
      <c r="M113">
        <f t="shared" si="11"/>
        <v>-2.9422722624992881</v>
      </c>
      <c r="N113" s="13">
        <f t="shared" si="12"/>
        <v>5.7743687746750698E-6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3.4577153541613295</v>
      </c>
      <c r="H114" s="10">
        <f t="shared" si="13"/>
        <v>-2.9158573150060763</v>
      </c>
      <c r="I114">
        <f t="shared" si="9"/>
        <v>-34.990287780072919</v>
      </c>
      <c r="K114">
        <f t="shared" si="10"/>
        <v>-2.9159206074966448</v>
      </c>
      <c r="M114">
        <f t="shared" si="11"/>
        <v>-2.9159206074966448</v>
      </c>
      <c r="N114" s="13">
        <f t="shared" si="12"/>
        <v>4.0059393623735766E-6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3.4710874532705538</v>
      </c>
      <c r="H115" s="10">
        <f t="shared" si="13"/>
        <v>-2.8894730300535296</v>
      </c>
      <c r="I115">
        <f t="shared" si="9"/>
        <v>-34.673676360642354</v>
      </c>
      <c r="K115">
        <f t="shared" si="10"/>
        <v>-2.8895224057576216</v>
      </c>
      <c r="M115">
        <f t="shared" si="11"/>
        <v>-2.8895224057576216</v>
      </c>
      <c r="N115" s="13">
        <f t="shared" si="12"/>
        <v>2.4379601545832218E-9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3.4844595523797786</v>
      </c>
      <c r="H116" s="10">
        <f t="shared" si="13"/>
        <v>-2.863055669882081</v>
      </c>
      <c r="I116">
        <f t="shared" si="9"/>
        <v>-34.356668038584971</v>
      </c>
      <c r="K116">
        <f t="shared" si="10"/>
        <v>-2.8630899144507707</v>
      </c>
      <c r="M116">
        <f t="shared" si="11"/>
        <v>-2.8630899144507707</v>
      </c>
      <c r="N116" s="13">
        <f t="shared" si="12"/>
        <v>1.1726904847375552E-9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3.4978316514890024</v>
      </c>
      <c r="H117" s="10">
        <f t="shared" si="13"/>
        <v>-2.8366169879033896</v>
      </c>
      <c r="I117">
        <f t="shared" si="9"/>
        <v>-34.039403854840671</v>
      </c>
      <c r="K117">
        <f t="shared" si="10"/>
        <v>-2.83663489532693</v>
      </c>
      <c r="M117">
        <f t="shared" si="11"/>
        <v>-2.83663489532693</v>
      </c>
      <c r="N117" s="13">
        <f t="shared" si="12"/>
        <v>3.2067581785756966E-10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3.5112037505982272</v>
      </c>
      <c r="H118" s="10">
        <f t="shared" si="13"/>
        <v>-2.8101682555192848</v>
      </c>
      <c r="I118">
        <f t="shared" si="9"/>
        <v>-33.722019066231418</v>
      </c>
      <c r="K118">
        <f t="shared" si="10"/>
        <v>-2.8101686306851228</v>
      </c>
      <c r="M118">
        <f t="shared" si="11"/>
        <v>-2.8101686306851228</v>
      </c>
      <c r="N118" s="13">
        <f t="shared" si="12"/>
        <v>1.407494059657653E-13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3.5245758497074515</v>
      </c>
      <c r="H119" s="10">
        <f t="shared" si="13"/>
        <v>-2.7837202777323573</v>
      </c>
      <c r="I119">
        <f t="shared" si="9"/>
        <v>-33.404643332788289</v>
      </c>
      <c r="K119">
        <f t="shared" si="10"/>
        <v>-2.7837019388631998</v>
      </c>
      <c r="M119">
        <f t="shared" si="11"/>
        <v>-2.7837019388631998</v>
      </c>
      <c r="N119" s="13">
        <f t="shared" si="12"/>
        <v>3.3631412197498217E-10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3.5379479488166754</v>
      </c>
      <c r="H120" s="10">
        <f t="shared" si="13"/>
        <v>-2.75728340829414</v>
      </c>
      <c r="I120">
        <f t="shared" si="9"/>
        <v>-33.087400899529683</v>
      </c>
      <c r="K120">
        <f t="shared" si="10"/>
        <v>-2.7572451892668659</v>
      </c>
      <c r="M120">
        <f t="shared" si="11"/>
        <v>-2.7572451892668659</v>
      </c>
      <c r="N120" s="13">
        <f t="shared" si="12"/>
        <v>1.4606940457767095E-9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3.5513200479259002</v>
      </c>
      <c r="H121" s="10">
        <f t="shared" si="13"/>
        <v>-2.7308675644039355</v>
      </c>
      <c r="I121">
        <f t="shared" si="9"/>
        <v>-32.770410772847228</v>
      </c>
      <c r="K121">
        <f t="shared" si="10"/>
        <v>-2.7308083169504154</v>
      </c>
      <c r="M121">
        <f t="shared" si="11"/>
        <v>-2.7308083169504154</v>
      </c>
      <c r="N121" s="13">
        <f t="shared" si="12"/>
        <v>3.5102607486223787E-9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3.5646921470351249</v>
      </c>
      <c r="H122" s="10">
        <f t="shared" si="13"/>
        <v>-2.7044822409709992</v>
      </c>
      <c r="I122">
        <f t="shared" si="9"/>
        <v>-32.453786891651987</v>
      </c>
      <c r="K122">
        <f t="shared" si="10"/>
        <v>-2.7044008367620624</v>
      </c>
      <c r="M122">
        <f t="shared" si="11"/>
        <v>-2.7044008367620624</v>
      </c>
      <c r="N122" s="13">
        <f t="shared" si="12"/>
        <v>6.6266452326203156E-9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3.5780642461443488</v>
      </c>
      <c r="H123" s="10">
        <f t="shared" si="13"/>
        <v>-2.6781365244524369</v>
      </c>
      <c r="I123">
        <f t="shared" si="9"/>
        <v>-32.137638293429241</v>
      </c>
      <c r="K123">
        <f t="shared" si="10"/>
        <v>-2.6780318570664008</v>
      </c>
      <c r="M123">
        <f t="shared" si="11"/>
        <v>-2.6780318570664008</v>
      </c>
      <c r="N123" s="13">
        <f t="shared" si="12"/>
        <v>1.0955261699628874E-8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3.5914363452535731</v>
      </c>
      <c r="H124" s="10">
        <f t="shared" si="13"/>
        <v>-2.6518391062788322</v>
      </c>
      <c r="I124">
        <f t="shared" si="9"/>
        <v>-31.822069275345989</v>
      </c>
      <c r="K124">
        <f t="shared" si="10"/>
        <v>-2.6517100930561979</v>
      </c>
      <c r="M124">
        <f t="shared" si="11"/>
        <v>-2.6517100930561979</v>
      </c>
      <c r="N124" s="13">
        <f t="shared" si="12"/>
        <v>1.6644411614504627E-8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3.6048084443627979</v>
      </c>
      <c r="H125" s="10">
        <f t="shared" si="13"/>
        <v>-2.6255982958792896</v>
      </c>
      <c r="I125">
        <f t="shared" si="9"/>
        <v>-31.507179550551477</v>
      </c>
      <c r="K125">
        <f t="shared" si="10"/>
        <v>-2.6254438796653519</v>
      </c>
      <c r="M125">
        <f t="shared" si="11"/>
        <v>-2.6254438796653519</v>
      </c>
      <c r="N125" s="13">
        <f t="shared" si="12"/>
        <v>2.3844367126868038E-8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3.6181805434720218</v>
      </c>
      <c r="H126" s="10">
        <f t="shared" si="13"/>
        <v>-2.5994220333172811</v>
      </c>
      <c r="I126">
        <f t="shared" si="9"/>
        <v>-31.193064399807373</v>
      </c>
      <c r="K126">
        <f t="shared" si="10"/>
        <v>-2.5992411840945375</v>
      </c>
      <c r="M126">
        <f t="shared" si="11"/>
        <v>-2.5992411840945375</v>
      </c>
      <c r="N126" s="13">
        <f t="shared" si="12"/>
        <v>3.2706441366938485E-8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3.6315526425812465</v>
      </c>
      <c r="H127" s="10">
        <f t="shared" si="13"/>
        <v>-2.5733179015483207</v>
      </c>
      <c r="I127">
        <f t="shared" si="9"/>
        <v>-30.879814818579849</v>
      </c>
      <c r="K127">
        <f t="shared" si="10"/>
        <v>-2.5731096179606827</v>
      </c>
      <c r="M127">
        <f t="shared" si="11"/>
        <v>-2.5731096179606827</v>
      </c>
      <c r="N127" s="13">
        <f t="shared" si="12"/>
        <v>4.3382052879366896E-8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3.6449247416904709</v>
      </c>
      <c r="H128" s="10">
        <f t="shared" si="13"/>
        <v>-2.5472931383102506</v>
      </c>
      <c r="I128">
        <f t="shared" si="9"/>
        <v>-30.567517659723009</v>
      </c>
      <c r="K128">
        <f t="shared" si="10"/>
        <v>-2.5470564490811829</v>
      </c>
      <c r="M128">
        <f t="shared" si="11"/>
        <v>-2.5470564490811829</v>
      </c>
      <c r="N128" s="13">
        <f t="shared" si="12"/>
        <v>5.6021791156672283E-8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3.6582968407996947</v>
      </c>
      <c r="H129" s="10">
        <f t="shared" si="13"/>
        <v>-2.52135464765658</v>
      </c>
      <c r="I129">
        <f t="shared" si="9"/>
        <v>-30.256255771878962</v>
      </c>
      <c r="K129">
        <f t="shared" si="10"/>
        <v>-2.5210886129033758</v>
      </c>
      <c r="M129">
        <f t="shared" si="11"/>
        <v>-2.5210886129033758</v>
      </c>
      <c r="N129" s="13">
        <f t="shared" si="12"/>
        <v>7.0774489912415231E-8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3.6716689399089195</v>
      </c>
      <c r="H130" s="10">
        <f t="shared" si="13"/>
        <v>-2.4955090111430365</v>
      </c>
      <c r="I130">
        <f t="shared" si="9"/>
        <v>-29.946108133716436</v>
      </c>
      <c r="K130">
        <f t="shared" si="10"/>
        <v>-2.4952127235895465</v>
      </c>
      <c r="M130">
        <f t="shared" si="11"/>
        <v>-2.4952127235895465</v>
      </c>
      <c r="N130" s="13">
        <f t="shared" si="12"/>
        <v>8.7786314353079097E-8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3.6850410390181438</v>
      </c>
      <c r="H131" s="10">
        <f t="shared" si="13"/>
        <v>-2.4697624986772508</v>
      </c>
      <c r="I131">
        <f t="shared" si="9"/>
        <v>-29.63714998412701</v>
      </c>
      <c r="K131">
        <f t="shared" si="10"/>
        <v>-2.4694350847674298</v>
      </c>
      <c r="M131">
        <f t="shared" si="11"/>
        <v>-2.4694350847674298</v>
      </c>
      <c r="N131" s="13">
        <f t="shared" si="12"/>
        <v>1.0719986834430696E-7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3.6984131381273682</v>
      </c>
      <c r="H132" s="10">
        <f t="shared" si="13"/>
        <v>-2.4441210790411514</v>
      </c>
      <c r="I132">
        <f t="shared" si="9"/>
        <v>-29.329452948493817</v>
      </c>
      <c r="K132">
        <f t="shared" si="10"/>
        <v>-2.4437616999558802</v>
      </c>
      <c r="M132">
        <f t="shared" si="11"/>
        <v>-2.4437616999558802</v>
      </c>
      <c r="N132" s="13">
        <f t="shared" si="12"/>
        <v>1.2915332693034434E-7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3.7117852372365925</v>
      </c>
      <c r="H133" s="10">
        <f t="shared" si="13"/>
        <v>-2.4185904300954517</v>
      </c>
      <c r="I133">
        <f t="shared" si="9"/>
        <v>-29.023085161145421</v>
      </c>
      <c r="K133">
        <f t="shared" si="10"/>
        <v>-2.4181982826751169</v>
      </c>
      <c r="M133">
        <f t="shared" si="11"/>
        <v>-2.4181982826751169</v>
      </c>
      <c r="N133" s="13">
        <f t="shared" si="12"/>
        <v>1.5377959927521976E-7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3.7251573363458172</v>
      </c>
      <c r="H134" s="10">
        <f t="shared" si="13"/>
        <v>-2.3931759486753035</v>
      </c>
      <c r="I134">
        <f t="shared" si="9"/>
        <v>-28.718111384103644</v>
      </c>
      <c r="K134">
        <f t="shared" si="10"/>
        <v>-2.3927502662507019</v>
      </c>
      <c r="M134">
        <f t="shared" si="11"/>
        <v>-2.3927502662507019</v>
      </c>
      <c r="N134" s="13">
        <f t="shared" si="12"/>
        <v>1.8120552661470916E-7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3.7385294354550411</v>
      </c>
      <c r="H135" s="10">
        <f t="shared" si="13"/>
        <v>-2.3678827601859731</v>
      </c>
      <c r="I135">
        <f t="shared" si="9"/>
        <v>-28.414593122231679</v>
      </c>
      <c r="K135">
        <f t="shared" si="10"/>
        <v>-2.3674228133201125</v>
      </c>
      <c r="M135">
        <f t="shared" si="11"/>
        <v>-2.3674228133201125</v>
      </c>
      <c r="N135" s="13">
        <f t="shared" si="12"/>
        <v>2.1155111941498354E-7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3.7519015345642659</v>
      </c>
      <c r="H136" s="10">
        <f t="shared" si="13"/>
        <v>-2.3427157279071236</v>
      </c>
      <c r="I136">
        <f t="shared" si="9"/>
        <v>-28.112588734885485</v>
      </c>
      <c r="K136">
        <f t="shared" si="10"/>
        <v>-2.3422208250505334</v>
      </c>
      <c r="M136">
        <f t="shared" si="11"/>
        <v>-2.3422208250505334</v>
      </c>
      <c r="N136" s="13">
        <f t="shared" si="12"/>
        <v>2.4492883746109199E-7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3.7652736336734902</v>
      </c>
      <c r="H137" s="10">
        <f t="shared" si="13"/>
        <v>-2.3176794620140728</v>
      </c>
      <c r="I137">
        <f t="shared" si="9"/>
        <v>-27.812153544168872</v>
      </c>
      <c r="K137">
        <f t="shared" si="10"/>
        <v>-2.3171489500762723</v>
      </c>
      <c r="M137">
        <f t="shared" si="11"/>
        <v>-2.3171489500762723</v>
      </c>
      <c r="N137" s="13">
        <f t="shared" si="12"/>
        <v>2.8144291614885773E-7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3.7786457327827141</v>
      </c>
      <c r="H138" s="10">
        <f t="shared" si="13"/>
        <v>-2.2927783283241499</v>
      </c>
      <c r="I138">
        <f t="shared" si="9"/>
        <v>-27.513339939889796</v>
      </c>
      <c r="K138">
        <f t="shared" si="10"/>
        <v>-2.2922115931639215</v>
      </c>
      <c r="M138">
        <f t="shared" si="11"/>
        <v>-2.2922115931639215</v>
      </c>
      <c r="N138" s="13">
        <f t="shared" si="12"/>
        <v>3.2118874183901442E-7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3.7920178318919389</v>
      </c>
      <c r="H139" s="10">
        <f t="shared" si="13"/>
        <v>-2.2680164567760599</v>
      </c>
      <c r="I139">
        <f t="shared" si="9"/>
        <v>-27.216197481312719</v>
      </c>
      <c r="K139">
        <f t="shared" si="10"/>
        <v>-2.2674129236131799</v>
      </c>
      <c r="M139">
        <f t="shared" si="11"/>
        <v>-2.2674129236131799</v>
      </c>
      <c r="N139" s="13">
        <f t="shared" si="12"/>
        <v>3.6425227869590851E-7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3.8053899310011632</v>
      </c>
      <c r="H140" s="10">
        <f t="shared" si="13"/>
        <v>-2.2433977496499309</v>
      </c>
      <c r="I140">
        <f t="shared" si="9"/>
        <v>-26.920772995799169</v>
      </c>
      <c r="K140">
        <f t="shared" si="10"/>
        <v>-2.2427568834010509</v>
      </c>
      <c r="M140">
        <f t="shared" si="11"/>
        <v>-2.2427568834010509</v>
      </c>
      <c r="N140" s="13">
        <f t="shared" si="12"/>
        <v>4.1070954895343797E-7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3.8187620301103875</v>
      </c>
      <c r="H141" s="10">
        <f t="shared" si="13"/>
        <v>-2.2189258895355226</v>
      </c>
      <c r="I141">
        <f t="shared" si="9"/>
        <v>-26.62711067442627</v>
      </c>
      <c r="K141">
        <f t="shared" si="10"/>
        <v>-2.2182471950768416</v>
      </c>
      <c r="M141">
        <f t="shared" si="11"/>
        <v>-2.2182471950768416</v>
      </c>
      <c r="N141" s="13">
        <f t="shared" si="12"/>
        <v>4.6062616824424374E-7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3.8321341292196118</v>
      </c>
      <c r="H142" s="10">
        <f t="shared" si="13"/>
        <v>-2.1946043470558574</v>
      </c>
      <c r="I142">
        <f t="shared" si="9"/>
        <v>-26.335252164670287</v>
      </c>
      <c r="K142">
        <f t="shared" si="10"/>
        <v>-2.1938873694152456</v>
      </c>
      <c r="M142">
        <f t="shared" si="11"/>
        <v>-2.1938873694152456</v>
      </c>
      <c r="N142" s="13">
        <f t="shared" si="12"/>
        <v>5.1405693713717428E-7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3.8455062283288366</v>
      </c>
      <c r="H143" s="10">
        <f t="shared" si="13"/>
        <v>-2.1704363883533282</v>
      </c>
      <c r="I143">
        <f t="shared" si="9"/>
        <v>-26.045236660239937</v>
      </c>
      <c r="K143">
        <f t="shared" si="10"/>
        <v>-2.1696807128345652</v>
      </c>
      <c r="M143">
        <f t="shared" si="11"/>
        <v>-2.1696807128345652</v>
      </c>
      <c r="N143" s="13">
        <f t="shared" si="12"/>
        <v>5.7104548965771141E-7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3.8588783274380605</v>
      </c>
      <c r="H144" s="10">
        <f t="shared" si="13"/>
        <v>-2.146425082345166</v>
      </c>
      <c r="I144">
        <f t="shared" si="9"/>
        <v>-25.757100988141993</v>
      </c>
      <c r="K144">
        <f t="shared" si="10"/>
        <v>-2.1456303345869019</v>
      </c>
      <c r="M144">
        <f t="shared" si="11"/>
        <v>-2.1456303345869019</v>
      </c>
      <c r="N144" s="13">
        <f t="shared" si="12"/>
        <v>6.3162399926590486E-7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3.8722504265472848</v>
      </c>
      <c r="H145" s="10">
        <f t="shared" si="13"/>
        <v>-2.1225733077549176</v>
      </c>
      <c r="I145">
        <f t="shared" si="9"/>
        <v>-25.470879693059011</v>
      </c>
      <c r="K145">
        <f t="shared" si="10"/>
        <v>-2.1217391537269714</v>
      </c>
      <c r="M145">
        <f t="shared" si="11"/>
        <v>-2.1217391537269714</v>
      </c>
      <c r="N145" s="13">
        <f t="shared" si="12"/>
        <v>6.9581294233883109E-7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3.8856225256565096</v>
      </c>
      <c r="H146" s="10">
        <f t="shared" si="13"/>
        <v>-2.0988837599264412</v>
      </c>
      <c r="I146">
        <f t="shared" si="9"/>
        <v>-25.186605119117296</v>
      </c>
      <c r="K146">
        <f t="shared" si="10"/>
        <v>-2.0980099058660349</v>
      </c>
      <c r="M146">
        <f t="shared" si="11"/>
        <v>-2.0980099058660349</v>
      </c>
      <c r="N146" s="13">
        <f t="shared" si="12"/>
        <v>7.6362091888857446E-7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3.8989946247657334</v>
      </c>
      <c r="H147" s="10">
        <f t="shared" si="13"/>
        <v>-2.0753589574267166</v>
      </c>
      <c r="I147">
        <f t="shared" si="9"/>
        <v>-24.904307489120598</v>
      </c>
      <c r="K147">
        <f t="shared" si="10"/>
        <v>-2.0744451497171825</v>
      </c>
      <c r="M147">
        <f t="shared" si="11"/>
        <v>-2.0744451497171825</v>
      </c>
      <c r="N147" s="13">
        <f t="shared" si="12"/>
        <v>8.3504453000393406E-7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3.9123667238749582</v>
      </c>
      <c r="H148" s="10">
        <f t="shared" si="13"/>
        <v>-2.0520012484436059</v>
      </c>
      <c r="I148">
        <f t="shared" ref="I148:I211" si="16">H148*$E$6</f>
        <v>-24.62401498132327</v>
      </c>
      <c r="K148">
        <f t="shared" ref="K148:K211" si="17">(1/2)*($L$9*$L$4*EXP(-$L$7*$O$6*(G148/$O$6-1))-($L$9*$L$6*EXP(-$L$5*$O$6*(G148/$O$6-1))))</f>
        <v>-2.0510472734381016</v>
      </c>
      <c r="M148">
        <f t="shared" ref="M148:M211" si="18">(1/2)*($L$9*$O$4*EXP(-$O$8*$O$6*(G148/$O$6-1))-($L$9*$O$7*EXP(-$O$5*$O$6*(G148/$O$6-1))))</f>
        <v>-2.0510472734381016</v>
      </c>
      <c r="N148" s="13">
        <f t="shared" ref="N148:N211" si="19">(M148-H148)^2*O148</f>
        <v>9.1006831112695786E-7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3.9257388229841825</v>
      </c>
      <c r="H149" s="10">
        <f t="shared" ref="H149:H212" si="20">-(-$B$4)*(1+D149+$E$5*D149^3)*EXP(-D149)</f>
        <v>-2.0288128169845203</v>
      </c>
      <c r="I149">
        <f t="shared" si="16"/>
        <v>-24.345753803814244</v>
      </c>
      <c r="K149">
        <f t="shared" si="17"/>
        <v>-2.0278185007772529</v>
      </c>
      <c r="M149">
        <f t="shared" si="18"/>
        <v>-2.0278185007772529</v>
      </c>
      <c r="N149" s="13">
        <f t="shared" si="19"/>
        <v>9.8866472003466809E-7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3.9391109220934069</v>
      </c>
      <c r="H150" s="10">
        <f t="shared" si="20"/>
        <v>-2.0057956888817952</v>
      </c>
      <c r="I150">
        <f t="shared" si="16"/>
        <v>-24.069548266581542</v>
      </c>
      <c r="K150">
        <f t="shared" si="17"/>
        <v>-2.0047608970291924</v>
      </c>
      <c r="M150">
        <f t="shared" si="18"/>
        <v>-2.0047608970291924</v>
      </c>
      <c r="N150" s="13">
        <f t="shared" si="19"/>
        <v>1.070794178213137E-6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3.9524830212026312</v>
      </c>
      <c r="H151" s="10">
        <f t="shared" si="20"/>
        <v>-1.9829517376103891</v>
      </c>
      <c r="I151">
        <f t="shared" si="16"/>
        <v>-23.795420851324671</v>
      </c>
      <c r="K151">
        <f t="shared" si="17"/>
        <v>-1.9818763748046571</v>
      </c>
      <c r="M151">
        <f t="shared" si="18"/>
        <v>-1.9818763748046571</v>
      </c>
      <c r="N151" s="13">
        <f t="shared" si="19"/>
        <v>1.15640516395193E-6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3.9658551203118559</v>
      </c>
      <c r="H152" s="10">
        <f t="shared" si="20"/>
        <v>-1.9602826899234038</v>
      </c>
      <c r="I152">
        <f t="shared" si="16"/>
        <v>-23.523392279080845</v>
      </c>
      <c r="K152">
        <f t="shared" si="17"/>
        <v>-1.9591666996208303</v>
      </c>
      <c r="M152">
        <f t="shared" si="18"/>
        <v>-1.9591666996208303</v>
      </c>
      <c r="N152" s="13">
        <f t="shared" si="19"/>
        <v>1.2454343554380418E-6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3.9792272194210798</v>
      </c>
      <c r="H153" s="10">
        <f t="shared" si="20"/>
        <v>-1.9377901313107202</v>
      </c>
      <c r="I153">
        <f t="shared" si="16"/>
        <v>-23.253481575728642</v>
      </c>
      <c r="K153">
        <f t="shared" si="17"/>
        <v>-1.9366334953170763</v>
      </c>
      <c r="M153">
        <f t="shared" si="18"/>
        <v>-1.9366334953170763</v>
      </c>
      <c r="N153" s="13">
        <f t="shared" si="19"/>
        <v>1.3378068217926265E-6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3.9925993185303041</v>
      </c>
      <c r="H154" s="10">
        <f t="shared" si="20"/>
        <v>-1.9154755112859461</v>
      </c>
      <c r="I154">
        <f t="shared" si="16"/>
        <v>-22.985706135431354</v>
      </c>
      <c r="K154">
        <f t="shared" si="17"/>
        <v>-1.914278249301256</v>
      </c>
      <c r="M154">
        <f t="shared" si="18"/>
        <v>-1.914278249301256</v>
      </c>
      <c r="N154" s="13">
        <f t="shared" si="19"/>
        <v>1.4334362599839736E-6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4.0059714176395289</v>
      </c>
      <c r="H155" s="10">
        <f t="shared" si="20"/>
        <v>-1.8933401485066779</v>
      </c>
      <c r="I155">
        <f t="shared" si="16"/>
        <v>-22.720081782080136</v>
      </c>
      <c r="K155">
        <f t="shared" si="17"/>
        <v>-1.8921023176316267</v>
      </c>
      <c r="M155">
        <f t="shared" si="18"/>
        <v>-1.8921023176316267</v>
      </c>
      <c r="N155" s="13">
        <f t="shared" si="19"/>
        <v>1.5322252752298659E-6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4.0193435167487532</v>
      </c>
      <c r="H156" s="10">
        <f t="shared" si="20"/>
        <v>-1.8713852357329859</v>
      </c>
      <c r="I156">
        <f t="shared" si="16"/>
        <v>-22.45662282879583</v>
      </c>
      <c r="K156">
        <f t="shared" si="17"/>
        <v>-1.8701069299391437</v>
      </c>
      <c r="M156">
        <f t="shared" si="18"/>
        <v>-1.8701069299391437</v>
      </c>
      <c r="N156" s="13">
        <f t="shared" si="19"/>
        <v>1.6340657025703793E-6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4.0327156158579776</v>
      </c>
      <c r="H157" s="10">
        <f t="shared" si="20"/>
        <v>-1.8496118446288496</v>
      </c>
      <c r="I157">
        <f t="shared" si="16"/>
        <v>-22.195342135546195</v>
      </c>
      <c r="K157">
        <f t="shared" si="17"/>
        <v>-1.848293194194877</v>
      </c>
      <c r="M157">
        <f t="shared" si="18"/>
        <v>-1.848293194194877</v>
      </c>
      <c r="N157" s="13">
        <f t="shared" si="19"/>
        <v>1.738838967016159E-6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4.0460877149672019</v>
      </c>
      <c r="H158" s="10">
        <f t="shared" si="20"/>
        <v>-1.8280209304111732</v>
      </c>
      <c r="I158">
        <f t="shared" si="16"/>
        <v>-21.936251164934077</v>
      </c>
      <c r="K158">
        <f t="shared" si="17"/>
        <v>-1.8266621013270936</v>
      </c>
      <c r="M158">
        <f t="shared" si="18"/>
        <v>-1.8266621013270936</v>
      </c>
      <c r="N158" s="13">
        <f t="shared" si="19"/>
        <v>1.8464164797405571E-6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4.0594598140764262</v>
      </c>
      <c r="H159" s="10">
        <f t="shared" si="20"/>
        <v>-1.8066133363508547</v>
      </c>
      <c r="I159">
        <f t="shared" si="16"/>
        <v>-21.679360036210255</v>
      </c>
      <c r="K159">
        <f t="shared" si="17"/>
        <v>-1.8052145296924631</v>
      </c>
      <c r="M159">
        <f t="shared" si="18"/>
        <v>-1.8052145296924631</v>
      </c>
      <c r="N159" s="13">
        <f t="shared" si="19"/>
        <v>1.956660067560812E-6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4.0728319131856505</v>
      </c>
      <c r="H160" s="10">
        <f t="shared" si="20"/>
        <v>-1.785389798130276</v>
      </c>
      <c r="I160">
        <f t="shared" si="16"/>
        <v>-21.424677577563312</v>
      </c>
      <c r="K160">
        <f t="shared" si="17"/>
        <v>-1.7839512494056717</v>
      </c>
      <c r="M160">
        <f t="shared" si="18"/>
        <v>-1.7839512494056717</v>
      </c>
      <c r="N160" s="13">
        <f t="shared" si="19"/>
        <v>2.0694224330605129E-6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4.0862040122948748</v>
      </c>
      <c r="H161" s="10">
        <f t="shared" si="20"/>
        <v>-1.7643509480614374</v>
      </c>
      <c r="I161">
        <f t="shared" si="16"/>
        <v>-21.172211376737248</v>
      </c>
      <c r="K161">
        <f t="shared" si="17"/>
        <v>-1.7628729265316365</v>
      </c>
      <c r="M161">
        <f t="shared" si="18"/>
        <v>-1.7628729265316365</v>
      </c>
      <c r="N161" s="13">
        <f t="shared" si="19"/>
        <v>2.1845476425550559E-6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4.0995761114041001</v>
      </c>
      <c r="H162" s="10">
        <f t="shared" si="20"/>
        <v>-1.7434973191688703</v>
      </c>
      <c r="I162">
        <f t="shared" si="16"/>
        <v>-20.921967830026443</v>
      </c>
      <c r="K162">
        <f t="shared" si="17"/>
        <v>-1.7419801271443915</v>
      </c>
      <c r="M162">
        <f t="shared" si="18"/>
        <v>-1.7419801271443915</v>
      </c>
      <c r="N162" s="13">
        <f t="shared" si="19"/>
        <v>2.3018716391419365E-6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4.1129482105133235</v>
      </c>
      <c r="H163" s="10">
        <f t="shared" si="20"/>
        <v>-1.722829349141302</v>
      </c>
      <c r="I163">
        <f t="shared" si="16"/>
        <v>-20.673952189695626</v>
      </c>
      <c r="K163">
        <f t="shared" si="17"/>
        <v>-1.7212733212565858</v>
      </c>
      <c r="M163">
        <f t="shared" si="18"/>
        <v>-1.7212733212565858</v>
      </c>
      <c r="N163" s="13">
        <f t="shared" si="19"/>
        <v>2.4212227780143861E-6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4.1263203096225478</v>
      </c>
      <c r="H164" s="10">
        <f t="shared" si="20"/>
        <v>-1.7023473841559864</v>
      </c>
      <c r="I164">
        <f t="shared" si="16"/>
        <v>-20.428168609871836</v>
      </c>
      <c r="K164">
        <f t="shared" si="17"/>
        <v>-1.700752886623415</v>
      </c>
      <c r="M164">
        <f t="shared" si="18"/>
        <v>-1.700752886623415</v>
      </c>
      <c r="N164" s="13">
        <f t="shared" si="19"/>
        <v>2.5424223813764725E-6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4.1396924087317721</v>
      </c>
      <c r="H165" s="10">
        <f t="shared" si="20"/>
        <v>-1.6820516825794578</v>
      </c>
      <c r="I165">
        <f t="shared" si="16"/>
        <v>-20.184620190953495</v>
      </c>
      <c r="K165">
        <f t="shared" si="17"/>
        <v>-1.6804191124247523</v>
      </c>
      <c r="M165">
        <f t="shared" si="18"/>
        <v>-1.6804191124247523</v>
      </c>
      <c r="N165" s="13">
        <f t="shared" si="19"/>
        <v>2.6652853100352251E-6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4.1530645078409965</v>
      </c>
      <c r="H166" s="10">
        <f t="shared" si="20"/>
        <v>-1.6619424185483807</v>
      </c>
      <c r="I166">
        <f t="shared" si="16"/>
        <v>-19.943309022580568</v>
      </c>
      <c r="K166">
        <f t="shared" si="17"/>
        <v>-1.6602722028290375</v>
      </c>
      <c r="M166">
        <f t="shared" si="18"/>
        <v>-1.6602722028290375</v>
      </c>
      <c r="N166" s="13">
        <f t="shared" si="19"/>
        <v>2.7896205491408407E-6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4.1664366069502217</v>
      </c>
      <c r="H167" s="10">
        <f t="shared" si="20"/>
        <v>-1.6420196854340694</v>
      </c>
      <c r="I167">
        <f t="shared" si="16"/>
        <v>-19.704236225208831</v>
      </c>
      <c r="K167">
        <f t="shared" si="17"/>
        <v>-1.6403122804424928</v>
      </c>
      <c r="M167">
        <f t="shared" si="18"/>
        <v>-1.6403122804424928</v>
      </c>
      <c r="N167" s="13">
        <f t="shared" si="19"/>
        <v>2.9152318052607647E-6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4.1798087060594451</v>
      </c>
      <c r="H168" s="10">
        <f t="shared" si="20"/>
        <v>-1.6222834991941304</v>
      </c>
      <c r="I168">
        <f t="shared" si="16"/>
        <v>-19.467401990329563</v>
      </c>
      <c r="K168">
        <f t="shared" si="17"/>
        <v>-1.6205393896470399</v>
      </c>
      <c r="M168">
        <f t="shared" si="18"/>
        <v>-1.6205393896470399</v>
      </c>
      <c r="N168" s="13">
        <f t="shared" si="19"/>
        <v>3.0419181122521512E-6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4.1931808051686694</v>
      </c>
      <c r="H169" s="10">
        <f t="shared" si="20"/>
        <v>-1.6027338016145998</v>
      </c>
      <c r="I169">
        <f t="shared" si="16"/>
        <v>-19.232805619375199</v>
      </c>
      <c r="K169">
        <f t="shared" si="17"/>
        <v>-1.6009534998302413</v>
      </c>
      <c r="M169">
        <f t="shared" si="18"/>
        <v>-1.6009534998302413</v>
      </c>
      <c r="N169" s="13">
        <f t="shared" si="19"/>
        <v>3.1694744433900829E-6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4.2065529042778946</v>
      </c>
      <c r="H170" s="10">
        <f t="shared" si="20"/>
        <v>-1.5833704634458454</v>
      </c>
      <c r="I170">
        <f t="shared" si="16"/>
        <v>-19.000445561350144</v>
      </c>
      <c r="K170">
        <f t="shared" si="17"/>
        <v>-1.5815545085105107</v>
      </c>
      <c r="M170">
        <f t="shared" si="18"/>
        <v>-1.5815545085105107</v>
      </c>
      <c r="N170" s="13">
        <f t="shared" si="19"/>
        <v>3.2976923271664801E-6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4.219925003387119</v>
      </c>
      <c r="H171" s="10">
        <f t="shared" si="20"/>
        <v>-1.564193287435409</v>
      </c>
      <c r="I171">
        <f t="shared" si="16"/>
        <v>-18.770319449224907</v>
      </c>
      <c r="K171">
        <f t="shared" si="17"/>
        <v>-1.5623422443606776</v>
      </c>
      <c r="M171">
        <f t="shared" si="18"/>
        <v>-1.5623422443606776</v>
      </c>
      <c r="N171" s="13">
        <f t="shared" si="19"/>
        <v>3.4263604645110176E-6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4.2332971024963433</v>
      </c>
      <c r="H172" s="10">
        <f t="shared" si="20"/>
        <v>-1.5452020112608729</v>
      </c>
      <c r="I172">
        <f t="shared" si="16"/>
        <v>-18.542424135130474</v>
      </c>
      <c r="K172">
        <f t="shared" si="17"/>
        <v>-1.5433164701329636</v>
      </c>
      <c r="M172">
        <f t="shared" si="18"/>
        <v>-1.5433164701329636</v>
      </c>
      <c r="N172" s="13">
        <f t="shared" si="19"/>
        <v>3.5552653450374182E-6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4.2466692016055676</v>
      </c>
      <c r="H173" s="10">
        <f t="shared" si="20"/>
        <v>-1.5263963103657552</v>
      </c>
      <c r="I173">
        <f t="shared" si="16"/>
        <v>-18.316755724389061</v>
      </c>
      <c r="K173">
        <f t="shared" si="17"/>
        <v>-1.5244768854883266</v>
      </c>
      <c r="M173">
        <f t="shared" si="18"/>
        <v>-1.5244768854883266</v>
      </c>
      <c r="N173" s="13">
        <f t="shared" si="19"/>
        <v>3.6841918600917086E-6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4.2600413007147919</v>
      </c>
      <c r="H174" s="10">
        <f t="shared" si="20"/>
        <v>-1.5077758007013433</v>
      </c>
      <c r="I174">
        <f t="shared" si="16"/>
        <v>-18.093309608416121</v>
      </c>
      <c r="K174">
        <f t="shared" si="17"/>
        <v>-1.5058231297330256</v>
      </c>
      <c r="M174">
        <f t="shared" si="18"/>
        <v>-1.5058231297330256</v>
      </c>
      <c r="N174" s="13">
        <f t="shared" si="19"/>
        <v>3.8129239105109757E-6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4.2734133998240171</v>
      </c>
      <c r="H175" s="10">
        <f t="shared" si="20"/>
        <v>-1.4893400413772926</v>
      </c>
      <c r="I175">
        <f t="shared" si="16"/>
        <v>-17.872080496527509</v>
      </c>
      <c r="K175">
        <f t="shared" si="17"/>
        <v>-1.4873547844651789</v>
      </c>
      <c r="M175">
        <f t="shared" si="18"/>
        <v>-1.4873547844651789</v>
      </c>
      <c r="N175" s="13">
        <f t="shared" si="19"/>
        <v>3.9412450070952573E-6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4.2867854989332406</v>
      </c>
      <c r="H176" s="10">
        <f t="shared" si="20"/>
        <v>-1.4710885372237459</v>
      </c>
      <c r="I176">
        <f t="shared" si="16"/>
        <v>-17.653062446684949</v>
      </c>
      <c r="K176">
        <f t="shared" si="17"/>
        <v>-1.4690713761340461</v>
      </c>
      <c r="M176">
        <f t="shared" si="18"/>
        <v>-1.4690713761340461</v>
      </c>
      <c r="N176" s="13">
        <f t="shared" si="19"/>
        <v>4.0689388617986313E-6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4.3001575980424649</v>
      </c>
      <c r="H177" s="10">
        <f t="shared" si="20"/>
        <v>-1.4530207412676361</v>
      </c>
      <c r="I177">
        <f t="shared" si="16"/>
        <v>-17.436248895211634</v>
      </c>
      <c r="K177">
        <f t="shared" si="17"/>
        <v>-1.4509723785146127</v>
      </c>
      <c r="M177">
        <f t="shared" si="18"/>
        <v>-1.4509723785146127</v>
      </c>
      <c r="N177" s="13">
        <f t="shared" si="19"/>
        <v>4.1957899679737959E-6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4.3135296971516901</v>
      </c>
      <c r="H178" s="10">
        <f t="shared" si="20"/>
        <v>-1.4351360571257725</v>
      </c>
      <c r="I178">
        <f t="shared" si="16"/>
        <v>-17.22163268550927</v>
      </c>
      <c r="K178">
        <f t="shared" si="17"/>
        <v>-1.4330572151000696</v>
      </c>
      <c r="M178">
        <f t="shared" si="18"/>
        <v>-1.4330572151000696</v>
      </c>
      <c r="N178" s="13">
        <f t="shared" si="19"/>
        <v>4.3215841678288066E-6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4.3269017962609135</v>
      </c>
      <c r="H179" s="10">
        <f t="shared" si="20"/>
        <v>-1.4174338413172261</v>
      </c>
      <c r="I179">
        <f t="shared" si="16"/>
        <v>-17.009206095806711</v>
      </c>
      <c r="K179">
        <f t="shared" si="17"/>
        <v>-1.4153252614146394</v>
      </c>
      <c r="M179">
        <f t="shared" si="18"/>
        <v>-1.4153252614146394</v>
      </c>
      <c r="N179" s="13">
        <f t="shared" si="19"/>
        <v>4.4461092055921827E-6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4.3402738953701387</v>
      </c>
      <c r="H180" s="10">
        <f t="shared" si="20"/>
        <v>-1.3999134054974598</v>
      </c>
      <c r="I180">
        <f t="shared" si="16"/>
        <v>-16.798960865969519</v>
      </c>
      <c r="K180">
        <f t="shared" si="17"/>
        <v>-1.397775847249132</v>
      </c>
      <c r="M180">
        <f t="shared" si="18"/>
        <v>-1.397775847249132</v>
      </c>
      <c r="N180" s="13">
        <f t="shared" si="19"/>
        <v>4.5691552649943927E-6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4.3536459944793631</v>
      </c>
      <c r="H181" s="10">
        <f t="shared" si="20"/>
        <v>-1.3825740186165856</v>
      </c>
      <c r="I181">
        <f t="shared" si="16"/>
        <v>-16.590888223399027</v>
      </c>
      <c r="K181">
        <f t="shared" si="17"/>
        <v>-1.3804082588216151</v>
      </c>
      <c r="M181">
        <f t="shared" si="18"/>
        <v>-1.3804082588216151</v>
      </c>
      <c r="N181" s="13">
        <f t="shared" si="19"/>
        <v>4.690515489510522E-6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4.3670180935885865</v>
      </c>
      <c r="H182" s="10">
        <f t="shared" si="20"/>
        <v>-1.3654149090040513</v>
      </c>
      <c r="I182">
        <f t="shared" si="16"/>
        <v>-16.384978908048616</v>
      </c>
      <c r="K182">
        <f t="shared" si="17"/>
        <v>-1.3632217408654024</v>
      </c>
      <c r="M182">
        <f t="shared" si="18"/>
        <v>-1.3632217408654024</v>
      </c>
      <c r="N182" s="13">
        <f t="shared" si="19"/>
        <v>4.8099864843846514E-6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4.3803901926978108</v>
      </c>
      <c r="H183" s="10">
        <f t="shared" si="20"/>
        <v>-1.3484352663819985</v>
      </c>
      <c r="I183">
        <f t="shared" si="16"/>
        <v>-16.181223196583982</v>
      </c>
      <c r="K183">
        <f t="shared" si="17"/>
        <v>-1.3462154986466022</v>
      </c>
      <c r="M183">
        <f t="shared" si="18"/>
        <v>-1.3462154986466022</v>
      </c>
      <c r="N183" s="13">
        <f t="shared" si="19"/>
        <v>4.9273687991065894E-6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4.3937622918070351</v>
      </c>
      <c r="H184" s="10">
        <f t="shared" si="20"/>
        <v>-1.3316342438094777</v>
      </c>
      <c r="I184">
        <f t="shared" si="16"/>
        <v>-15.979610925713732</v>
      </c>
      <c r="K184">
        <f t="shared" si="17"/>
        <v>-1.3293886999133557</v>
      </c>
      <c r="M184">
        <f t="shared" si="18"/>
        <v>-1.3293886999133557</v>
      </c>
      <c r="N184" s="13">
        <f t="shared" si="19"/>
        <v>5.0424673894106413E-6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4.4071343909162604</v>
      </c>
      <c r="H185" s="10">
        <f t="shared" si="20"/>
        <v>-1.3150109595596209</v>
      </c>
      <c r="I185">
        <f t="shared" si="16"/>
        <v>-15.78013151471545</v>
      </c>
      <c r="K185">
        <f t="shared" si="17"/>
        <v>-1.3127404767788142</v>
      </c>
      <c r="M185">
        <f t="shared" si="18"/>
        <v>-1.3127404767788142</v>
      </c>
      <c r="N185" s="13">
        <f t="shared" si="19"/>
        <v>5.1550920579395419E-6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4.4205064900254838</v>
      </c>
      <c r="H186" s="10">
        <f t="shared" si="20"/>
        <v>-1.2985644989318377</v>
      </c>
      <c r="I186">
        <f t="shared" si="16"/>
        <v>-15.582773987182051</v>
      </c>
      <c r="K186">
        <f t="shared" si="17"/>
        <v>-1.2962699275399032</v>
      </c>
      <c r="M186">
        <f t="shared" si="18"/>
        <v>-1.2962699275399032</v>
      </c>
      <c r="N186" s="13">
        <f t="shared" si="19"/>
        <v>5.2650578726840099E-6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4.4338785891347081</v>
      </c>
      <c r="H187" s="10">
        <f t="shared" si="20"/>
        <v>-1.2822939160010212</v>
      </c>
      <c r="I187">
        <f t="shared" si="16"/>
        <v>-15.387526992012255</v>
      </c>
      <c r="K187">
        <f t="shared" si="17"/>
        <v>-1.279976118433791</v>
      </c>
      <c r="M187">
        <f t="shared" si="18"/>
        <v>-1.279976118433791</v>
      </c>
      <c r="N187" s="13">
        <f t="shared" si="19"/>
        <v>5.3721855626580573E-6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4.4472506882439333</v>
      </c>
      <c r="H188" s="10">
        <f t="shared" si="20"/>
        <v>-1.266198235305704</v>
      </c>
      <c r="I188">
        <f t="shared" si="16"/>
        <v>-15.194378823668448</v>
      </c>
      <c r="K188">
        <f t="shared" si="17"/>
        <v>-1.263858085334002</v>
      </c>
      <c r="M188">
        <f t="shared" si="18"/>
        <v>-1.263858085334002</v>
      </c>
      <c r="N188" s="13">
        <f t="shared" si="19"/>
        <v>5.4763018900566592E-6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4.4606227873531568</v>
      </c>
      <c r="H189" s="10">
        <f t="shared" si="20"/>
        <v>-1.250276453477039</v>
      </c>
      <c r="I189">
        <f t="shared" si="16"/>
        <v>-15.003317441724468</v>
      </c>
      <c r="K189">
        <f t="shared" si="17"/>
        <v>-1.2479148353879854</v>
      </c>
      <c r="M189">
        <f t="shared" si="18"/>
        <v>-1.2479148353879854</v>
      </c>
      <c r="N189" s="13">
        <f t="shared" si="19"/>
        <v>5.5772399985449507E-6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4.473994886462382</v>
      </c>
      <c r="H190" s="10">
        <f t="shared" si="20"/>
        <v>-1.2345275408104404</v>
      </c>
      <c r="I190">
        <f t="shared" si="16"/>
        <v>-14.814330489725284</v>
      </c>
      <c r="K190">
        <f t="shared" si="17"/>
        <v>-1.2321453485979312</v>
      </c>
      <c r="M190">
        <f t="shared" si="18"/>
        <v>-1.2321453485979312</v>
      </c>
      <c r="N190" s="13">
        <f t="shared" si="19"/>
        <v>5.6748397373391282E-6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4.4873669855716063</v>
      </c>
      <c r="H191" s="10">
        <f t="shared" si="20"/>
        <v>-1.2189504427816444</v>
      </c>
      <c r="I191">
        <f t="shared" si="16"/>
        <v>-14.627405313379732</v>
      </c>
      <c r="K191">
        <f t="shared" si="17"/>
        <v>-1.2165485793465991</v>
      </c>
      <c r="M191">
        <f t="shared" si="18"/>
        <v>-1.2165485793465991</v>
      </c>
      <c r="N191" s="13">
        <f t="shared" si="19"/>
        <v>5.7689479606077862E-6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4.5007390846808297</v>
      </c>
      <c r="H192" s="10">
        <f t="shared" si="20"/>
        <v>-1.2035440815089222</v>
      </c>
      <c r="I192">
        <f t="shared" si="16"/>
        <v>-14.442528978107067</v>
      </c>
      <c r="K192">
        <f t="shared" si="17"/>
        <v>-1.2011234578698051</v>
      </c>
      <c r="M192">
        <f t="shared" si="18"/>
        <v>-1.2011234578698051</v>
      </c>
      <c r="N192" s="13">
        <f t="shared" si="19"/>
        <v>5.859418802252528E-6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4.5141111837900549</v>
      </c>
      <c r="H193" s="10">
        <f t="shared" si="20"/>
        <v>-1.18830735716311</v>
      </c>
      <c r="I193">
        <f t="shared" si="16"/>
        <v>-14.259688285957321</v>
      </c>
      <c r="K193">
        <f t="shared" si="17"/>
        <v>-1.185868891677236</v>
      </c>
      <c r="M193">
        <f t="shared" si="18"/>
        <v>-1.185868891677236</v>
      </c>
      <c r="N193" s="13">
        <f t="shared" si="19"/>
        <v>5.9461139257987641E-6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4.5274832828992793</v>
      </c>
      <c r="H194" s="10">
        <f t="shared" si="20"/>
        <v>-1.1732391493270786</v>
      </c>
      <c r="I194">
        <f t="shared" si="16"/>
        <v>-14.078869791924944</v>
      </c>
      <c r="K194">
        <f t="shared" si="17"/>
        <v>-1.170783766923178</v>
      </c>
      <c r="M194">
        <f t="shared" si="18"/>
        <v>-1.170783766923178</v>
      </c>
      <c r="N194" s="13">
        <f t="shared" si="19"/>
        <v>6.0289027493848915E-6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4.5408553820085036</v>
      </c>
      <c r="H195" s="10">
        <f t="shared" si="20"/>
        <v>-1.158338318306221</v>
      </c>
      <c r="I195">
        <f t="shared" si="16"/>
        <v>-13.900059819674652</v>
      </c>
      <c r="K195">
        <f t="shared" si="17"/>
        <v>-1.1558669497286793</v>
      </c>
      <c r="M195">
        <f t="shared" si="18"/>
        <v>-1.1558669497286793</v>
      </c>
      <c r="N195" s="13">
        <f t="shared" si="19"/>
        <v>6.1076626460605377E-6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4.5542274811177288</v>
      </c>
      <c r="H196" s="10">
        <f t="shared" si="20"/>
        <v>-1.143603706391481</v>
      </c>
      <c r="I196">
        <f t="shared" si="16"/>
        <v>-13.723244476697772</v>
      </c>
      <c r="K196">
        <f t="shared" si="17"/>
        <v>-1.1411172874566677</v>
      </c>
      <c r="M196">
        <f t="shared" si="18"/>
        <v>-1.1411172874566677</v>
      </c>
      <c r="N196" s="13">
        <f t="shared" si="19"/>
        <v>6.1822791193979694E-6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4.5675995802269522</v>
      </c>
      <c r="H197" s="10">
        <f t="shared" si="20"/>
        <v>-1.1290341390764149</v>
      </c>
      <c r="I197">
        <f t="shared" si="16"/>
        <v>-13.548409668916978</v>
      </c>
      <c r="K197">
        <f t="shared" si="17"/>
        <v>-1.126533609941482</v>
      </c>
      <c r="M197">
        <f t="shared" si="18"/>
        <v>-1.126533609941482</v>
      </c>
      <c r="N197" s="13">
        <f t="shared" si="19"/>
        <v>6.2526459546484136E-6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4.5809716793361765</v>
      </c>
      <c r="H198" s="10">
        <f t="shared" si="20"/>
        <v>-1.1146284262297184</v>
      </c>
      <c r="I198">
        <f t="shared" si="16"/>
        <v>-13.37554111475662</v>
      </c>
      <c r="K198">
        <f t="shared" si="17"/>
        <v>-1.1121147306741952</v>
      </c>
      <c r="M198">
        <f t="shared" si="18"/>
        <v>-1.1121147306741952</v>
      </c>
      <c r="N198" s="13">
        <f t="shared" si="19"/>
        <v>6.3186653458569154E-6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4.5943437784454018</v>
      </c>
      <c r="H199" s="10">
        <f t="shared" si="20"/>
        <v>-1.1003853632246234</v>
      </c>
      <c r="I199">
        <f t="shared" si="16"/>
        <v>-13.204624358695481</v>
      </c>
      <c r="K199">
        <f t="shared" si="17"/>
        <v>-1.0978594479451462</v>
      </c>
      <c r="M199">
        <f t="shared" si="18"/>
        <v>-1.0978594479451462</v>
      </c>
      <c r="N199" s="13">
        <f t="shared" si="19"/>
        <v>6.3802479990964259E-6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4.6077158775546252</v>
      </c>
      <c r="H200" s="10">
        <f t="shared" si="20"/>
        <v>-1.0863037320265214</v>
      </c>
      <c r="I200">
        <f t="shared" si="16"/>
        <v>-13.035644784318258</v>
      </c>
      <c r="K200">
        <f t="shared" si="17"/>
        <v>-1.0837665459449797</v>
      </c>
      <c r="M200">
        <f t="shared" si="18"/>
        <v>-1.0837665459449797</v>
      </c>
      <c r="N200" s="13">
        <f t="shared" si="19"/>
        <v>6.4373132123691414E-6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4.6210879766638504</v>
      </c>
      <c r="H201" s="10">
        <f t="shared" si="20"/>
        <v>-1.0723823022401271</v>
      </c>
      <c r="I201">
        <f t="shared" si="16"/>
        <v>-12.868587626881524</v>
      </c>
      <c r="K201">
        <f t="shared" si="17"/>
        <v>-1.0698347958254806</v>
      </c>
      <c r="M201">
        <f t="shared" si="18"/>
        <v>-1.0698347958254806</v>
      </c>
      <c r="N201" s="13">
        <f t="shared" si="19"/>
        <v>6.4897889326651489E-6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4.6344600757730747</v>
      </c>
      <c r="H202" s="10">
        <f t="shared" si="20"/>
        <v>-1.0586198321174665</v>
      </c>
      <c r="I202">
        <f t="shared" si="16"/>
        <v>-12.703437985409597</v>
      </c>
      <c r="K202">
        <f t="shared" si="17"/>
        <v>-1.0560629567214965</v>
      </c>
      <c r="M202">
        <f t="shared" si="18"/>
        <v>-1.0560629567214965</v>
      </c>
      <c r="N202" s="13">
        <f t="shared" si="19"/>
        <v>6.5376117905164246E-6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4.6478321748822991</v>
      </c>
      <c r="H203" s="10">
        <f t="shared" si="20"/>
        <v>-1.0450150695279263</v>
      </c>
      <c r="I203">
        <f t="shared" si="16"/>
        <v>-12.540180834335116</v>
      </c>
      <c r="K203">
        <f t="shared" si="17"/>
        <v>-1.0424497767351086</v>
      </c>
      <c r="M203">
        <f t="shared" si="18"/>
        <v>-1.0424497767351086</v>
      </c>
      <c r="N203" s="13">
        <f t="shared" si="19"/>
        <v>6.5807271128824208E-6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4.6612042739915234</v>
      </c>
      <c r="H204" s="10">
        <f t="shared" si="20"/>
        <v>-1.0315667528915715</v>
      </c>
      <c r="I204">
        <f t="shared" si="16"/>
        <v>-12.378801034698858</v>
      </c>
      <c r="K204">
        <f t="shared" si="17"/>
        <v>-1.0289939938832831</v>
      </c>
      <c r="M204">
        <f t="shared" si="18"/>
        <v>-1.0289939938832831</v>
      </c>
      <c r="N204" s="13">
        <f t="shared" si="19"/>
        <v>6.6190889147294259E-6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4.6745763731007477</v>
      </c>
      <c r="H205" s="10">
        <f t="shared" si="20"/>
        <v>-1.0182736120769007</v>
      </c>
      <c r="I205">
        <f t="shared" si="16"/>
        <v>-12.219283344922808</v>
      </c>
      <c r="K205">
        <f t="shared" si="17"/>
        <v>-1.0156943370101195</v>
      </c>
      <c r="M205">
        <f t="shared" si="18"/>
        <v>-1.0156943370101195</v>
      </c>
      <c r="N205" s="13">
        <f t="shared" si="19"/>
        <v>6.6526598701193658E-6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4.687948472209972</v>
      </c>
      <c r="H206" s="10">
        <f t="shared" si="20"/>
        <v>-1.0051343692641717</v>
      </c>
      <c r="I206">
        <f t="shared" si="16"/>
        <v>-12.06161243117006</v>
      </c>
      <c r="K206">
        <f t="shared" si="17"/>
        <v>-1.0025495266648139</v>
      </c>
      <c r="M206">
        <f t="shared" si="18"/>
        <v>-1.0025495266648139</v>
      </c>
      <c r="N206" s="13">
        <f t="shared" si="19"/>
        <v>6.6814112634545907E-6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4.7013205713191955</v>
      </c>
      <c r="H207" s="10">
        <f t="shared" si="20"/>
        <v>-0.99214773977539772</v>
      </c>
      <c r="I207">
        <f t="shared" si="16"/>
        <v>-11.905772877304774</v>
      </c>
      <c r="K207">
        <f t="shared" si="17"/>
        <v>-0.98955827594642853</v>
      </c>
      <c r="M207">
        <f t="shared" si="18"/>
        <v>-0.98955827594642853</v>
      </c>
      <c r="N207" s="13">
        <f t="shared" si="19"/>
        <v>6.7053229215397536E-6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4.7146926704284207</v>
      </c>
      <c r="H208" s="10">
        <f t="shared" si="20"/>
        <v>-0.97931243287208702</v>
      </c>
      <c r="I208">
        <f t="shared" si="16"/>
        <v>-11.751749194465045</v>
      </c>
      <c r="K208">
        <f t="shared" si="17"/>
        <v>-0.97671929131649371</v>
      </c>
      <c r="M208">
        <f t="shared" si="18"/>
        <v>-0.97671929131649371</v>
      </c>
      <c r="N208" s="13">
        <f t="shared" si="19"/>
        <v>6.7243831273449159E-6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4.728064769537645</v>
      </c>
      <c r="H209" s="10">
        <f t="shared" si="20"/>
        <v>-0.96662715252175613</v>
      </c>
      <c r="I209">
        <f t="shared" si="16"/>
        <v>-11.599525830261074</v>
      </c>
      <c r="K209">
        <f t="shared" si="17"/>
        <v>-0.96403127338048789</v>
      </c>
      <c r="M209">
        <f t="shared" si="18"/>
        <v>-0.96403127338048789</v>
      </c>
      <c r="N209" s="13">
        <f t="shared" si="19"/>
        <v>6.7385885160715476E-6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4.7414368686468684</v>
      </c>
      <c r="H210" s="10">
        <f t="shared" si="20"/>
        <v>-0.95409059813422914</v>
      </c>
      <c r="I210">
        <f t="shared" si="16"/>
        <v>-11.44908717761075</v>
      </c>
      <c r="K210">
        <f t="shared" si="17"/>
        <v>-0.95149291763915445</v>
      </c>
      <c r="M210">
        <f t="shared" si="18"/>
        <v>-0.95149291763915445</v>
      </c>
      <c r="N210" s="13">
        <f t="shared" si="19"/>
        <v>6.7479439544915106E-6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4.7548089677560936</v>
      </c>
      <c r="H211" s="10">
        <f t="shared" si="20"/>
        <v>-0.94170146526869136</v>
      </c>
      <c r="I211">
        <f t="shared" si="16"/>
        <v>-11.300417583224297</v>
      </c>
      <c r="K211">
        <f t="shared" si="17"/>
        <v>-0.93910291521062694</v>
      </c>
      <c r="M211">
        <f t="shared" si="18"/>
        <v>-0.93910291521062694</v>
      </c>
      <c r="N211" s="13">
        <f t="shared" si="19"/>
        <v>6.7524624042665974E-6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4.768181066865318</v>
      </c>
      <c r="H212" s="10">
        <f t="shared" si="20"/>
        <v>-0.92945844631245211</v>
      </c>
      <c r="I212">
        <f t="shared" ref="I212:I275" si="23">H212*$E$6</f>
        <v>-11.153501355749425</v>
      </c>
      <c r="K212">
        <f t="shared" ref="K212:K275" si="24">(1/2)*($L$9*$L$4*EXP(-$L$7*$O$6*(G212/$O$6-1))-($L$9*$L$6*EXP(-$L$5*$O$6*(G212/$O$6-1))))</f>
        <v>-0.92685995352430472</v>
      </c>
      <c r="M212">
        <f t="shared" ref="M212:M275" si="25">(1/2)*($L$9*$O$4*EXP(-$O$8*$O$6*(G212/$O$6-1))-($L$9*$O$7*EXP(-$O$5*$O$6*(G212/$O$6-1))))</f>
        <v>-0.92685995352430472</v>
      </c>
      <c r="N212" s="13">
        <f t="shared" ref="N212:N275" si="26">(M212-H212)^2*O212</f>
        <v>6.7521647700539884E-6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4.7815531659745423</v>
      </c>
      <c r="H213" s="10">
        <f t="shared" ref="H213:H276" si="27">-(-$B$4)*(1+D213+$E$5*D213^3)*EXP(-D213)</f>
        <v>-0.91736023113232856</v>
      </c>
      <c r="I213">
        <f t="shared" si="23"/>
        <v>-11.008322773587942</v>
      </c>
      <c r="K213">
        <f t="shared" si="24"/>
        <v>-0.91476271698734457</v>
      </c>
      <c r="M213">
        <f t="shared" si="25"/>
        <v>-0.91476271698734457</v>
      </c>
      <c r="N213" s="13">
        <f t="shared" si="26"/>
        <v>6.7470797333919207E-6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4.7949252650837675</v>
      </c>
      <c r="H214" s="10">
        <f t="shared" si="27"/>
        <v>-0.90540550769954486</v>
      </c>
      <c r="I214">
        <f t="shared" si="23"/>
        <v>-10.864866092394539</v>
      </c>
      <c r="K214">
        <f t="shared" si="24"/>
        <v>-0.90280988762468273</v>
      </c>
      <c r="M214">
        <f t="shared" si="25"/>
        <v>-0.90280988762468273</v>
      </c>
      <c r="N214" s="13">
        <f t="shared" si="26"/>
        <v>6.737243573027327E-6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4.8082973641929909</v>
      </c>
      <c r="H215" s="10">
        <f t="shared" si="27"/>
        <v>-0.89359296268901101</v>
      </c>
      <c r="I215">
        <f t="shared" si="23"/>
        <v>-10.723115552268132</v>
      </c>
      <c r="K215">
        <f t="shared" si="24"/>
        <v>-0.89100014569341957</v>
      </c>
      <c r="M215">
        <f t="shared" si="25"/>
        <v>-0.89100014569341957</v>
      </c>
      <c r="N215" s="13">
        <f t="shared" si="26"/>
        <v>6.7226999726278237E-6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4.8216694633022152</v>
      </c>
      <c r="H216" s="10">
        <f t="shared" si="27"/>
        <v>-0.88192128205381981</v>
      </c>
      <c r="I216">
        <f t="shared" si="23"/>
        <v>-10.583055384645839</v>
      </c>
      <c r="K216">
        <f t="shared" si="24"/>
        <v>-0.87933217027237587</v>
      </c>
      <c r="M216">
        <f t="shared" si="25"/>
        <v>-0.87933217027237587</v>
      </c>
      <c r="N216" s="13">
        <f t="shared" si="26"/>
        <v>6.7034998168118248E-6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4.8350415624114405</v>
      </c>
      <c r="H217" s="10">
        <f t="shared" si="27"/>
        <v>-0.87038915157577246</v>
      </c>
      <c r="I217">
        <f t="shared" si="23"/>
        <v>-10.444669818909269</v>
      </c>
      <c r="K217">
        <f t="shared" si="24"/>
        <v>-0.86780463982765632</v>
      </c>
      <c r="M217">
        <f t="shared" si="25"/>
        <v>-0.86780463982765632</v>
      </c>
      <c r="N217" s="13">
        <f t="shared" si="26"/>
        <v>6.6797009761503262E-6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4.8484136615206639</v>
      </c>
      <c r="H218" s="10">
        <f t="shared" si="27"/>
        <v>-0.85899525739272697</v>
      </c>
      <c r="I218">
        <f t="shared" si="23"/>
        <v>-10.307943088712724</v>
      </c>
      <c r="K218">
        <f t="shared" si="24"/>
        <v>-0.85641623275495971</v>
      </c>
      <c r="M218">
        <f t="shared" si="25"/>
        <v>-0.85641623275495971</v>
      </c>
      <c r="N218" s="13">
        <f t="shared" si="26"/>
        <v>6.6513680822105915E-6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4.8617857606298891</v>
      </c>
      <c r="H219" s="10">
        <f t="shared" si="27"/>
        <v>-0.84773828650352967</v>
      </c>
      <c r="I219">
        <f t="shared" si="23"/>
        <v>-10.172859438042355</v>
      </c>
      <c r="K219">
        <f t="shared" si="24"/>
        <v>-0.84516562789940408</v>
      </c>
      <c r="M219">
        <f t="shared" si="25"/>
        <v>-0.84516562789940408</v>
      </c>
      <c r="N219" s="13">
        <f t="shared" si="26"/>
        <v>6.6185722933814204E-6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4.8751578597391134</v>
      </c>
      <c r="H220" s="10">
        <f t="shared" si="27"/>
        <v>-0.83661692725127468</v>
      </c>
      <c r="I220">
        <f t="shared" si="23"/>
        <v>-10.039403127015296</v>
      </c>
      <c r="K220">
        <f t="shared" si="24"/>
        <v>-0.83405150505361303</v>
      </c>
      <c r="M220">
        <f t="shared" si="25"/>
        <v>-0.83405150505361303</v>
      </c>
      <c r="N220" s="13">
        <f t="shared" si="26"/>
        <v>6.5813910522551233E-6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4.8885299588483369</v>
      </c>
      <c r="H221" s="10">
        <f t="shared" si="27"/>
        <v>-0.82562986978560993</v>
      </c>
      <c r="I221">
        <f t="shared" si="23"/>
        <v>-9.9075584374273191</v>
      </c>
      <c r="K221">
        <f t="shared" si="24"/>
        <v>-0.82307254543473163</v>
      </c>
      <c r="M221">
        <f t="shared" si="25"/>
        <v>-0.82307254543473163</v>
      </c>
      <c r="N221" s="13">
        <f t="shared" si="26"/>
        <v>6.5399078355951097E-6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4.9019020579575621</v>
      </c>
      <c r="H222" s="10">
        <f t="shared" si="27"/>
        <v>-0.81477580650478831</v>
      </c>
      <c r="I222">
        <f t="shared" si="23"/>
        <v>-9.7773096780574598</v>
      </c>
      <c r="K222">
        <f t="shared" si="24"/>
        <v>-0.81222743214109672</v>
      </c>
      <c r="M222">
        <f t="shared" si="25"/>
        <v>-0.81222743214109672</v>
      </c>
      <c r="N222" s="13">
        <f t="shared" si="26"/>
        <v>6.4942118975205507E-6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4.9152741570667864</v>
      </c>
      <c r="H223" s="10">
        <f t="shared" si="27"/>
        <v>-0.80405343247813976</v>
      </c>
      <c r="I223">
        <f t="shared" si="23"/>
        <v>-9.6486411897376776</v>
      </c>
      <c r="K223">
        <f t="shared" si="24"/>
        <v>-0.80151485058921501</v>
      </c>
      <c r="M223">
        <f t="shared" si="25"/>
        <v>-0.80151485058921501</v>
      </c>
      <c r="N223" s="13">
        <f t="shared" si="26"/>
        <v>6.4443980067767583E-6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4.9286462561760107</v>
      </c>
      <c r="H224" s="10">
        <f t="shared" si="27"/>
        <v>-0.79346144584962275</v>
      </c>
      <c r="I224">
        <f t="shared" si="23"/>
        <v>-9.521537350195473</v>
      </c>
      <c r="K224">
        <f t="shared" si="24"/>
        <v>-0.7909334889316858</v>
      </c>
      <c r="M224">
        <f t="shared" si="25"/>
        <v>-0.7909334889316858</v>
      </c>
      <c r="N224" s="13">
        <f t="shared" si="26"/>
        <v>6.3905661789452661E-6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4.942018355285235</v>
      </c>
      <c r="H225" s="10">
        <f t="shared" si="27"/>
        <v>-0.78299854822308923</v>
      </c>
      <c r="I225">
        <f t="shared" si="23"/>
        <v>-9.3959825786770708</v>
      </c>
      <c r="K225">
        <f t="shared" si="24"/>
        <v>-0.78048203845671082</v>
      </c>
      <c r="M225">
        <f t="shared" si="25"/>
        <v>-0.78048203845671082</v>
      </c>
      <c r="N225" s="13">
        <f t="shared" si="26"/>
        <v>6.3328214042778961E-6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4.9553904543944594</v>
      </c>
      <c r="H226" s="10">
        <f t="shared" si="27"/>
        <v>-0.77266344502987894</v>
      </c>
      <c r="I226">
        <f t="shared" si="23"/>
        <v>-9.2719613403585477</v>
      </c>
      <c r="K226">
        <f t="shared" si="24"/>
        <v>-0.77015919396979093</v>
      </c>
      <c r="M226">
        <f t="shared" si="25"/>
        <v>-0.77015919396979093</v>
      </c>
      <c r="N226" s="13">
        <f t="shared" si="26"/>
        <v>6.2712733719518868E-6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4.9687625535036837</v>
      </c>
      <c r="H227" s="10">
        <f t="shared" si="27"/>
        <v>-0.76245484587934809</v>
      </c>
      <c r="I227">
        <f t="shared" si="23"/>
        <v>-9.1494581505521779</v>
      </c>
      <c r="K227">
        <f t="shared" si="24"/>
        <v>-0.75996365415820111</v>
      </c>
      <c r="M227">
        <f t="shared" si="25"/>
        <v>-0.75996365415820111</v>
      </c>
      <c r="N227" s="13">
        <f t="shared" si="26"/>
        <v>6.2060361915112488E-6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4.982134652612908</v>
      </c>
      <c r="H228" s="10">
        <f t="shared" si="27"/>
        <v>-0.75237146489290219</v>
      </c>
      <c r="I228">
        <f t="shared" si="23"/>
        <v>-9.0284575787148267</v>
      </c>
      <c r="K228">
        <f t="shared" si="24"/>
        <v>-0.74989412193881866</v>
      </c>
      <c r="M228">
        <f t="shared" si="25"/>
        <v>-0.74989412193881866</v>
      </c>
      <c r="N228" s="13">
        <f t="shared" si="26"/>
        <v>6.1372281121473005E-6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4.9955067517221323</v>
      </c>
      <c r="H229" s="10">
        <f t="shared" si="27"/>
        <v>-0.74241202102210579</v>
      </c>
      <c r="I229">
        <f t="shared" si="23"/>
        <v>-8.90894425226527</v>
      </c>
      <c r="K229">
        <f t="shared" si="24"/>
        <v>-0.73994930478985643</v>
      </c>
      <c r="M229">
        <f t="shared" si="25"/>
        <v>-0.73994930478985643</v>
      </c>
      <c r="N229" s="13">
        <f t="shared" si="26"/>
        <v>6.0649712405844953E-6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5.0088788508313566</v>
      </c>
      <c r="H230" s="10">
        <f t="shared" si="27"/>
        <v>-0.73257523835140381</v>
      </c>
      <c r="I230">
        <f t="shared" si="23"/>
        <v>-8.7909028602168462</v>
      </c>
      <c r="K230">
        <f t="shared" si="24"/>
        <v>-0.730127915067041</v>
      </c>
      <c r="M230">
        <f t="shared" si="25"/>
        <v>-0.730127915067041</v>
      </c>
      <c r="N230" s="13">
        <f t="shared" si="26"/>
        <v>5.989391258184383E-6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5.022250949940581</v>
      </c>
      <c r="H231" s="10">
        <f t="shared" si="27"/>
        <v>-0.72285984638599265</v>
      </c>
      <c r="I231">
        <f t="shared" si="23"/>
        <v>-8.6743181566319123</v>
      </c>
      <c r="K231">
        <f t="shared" si="24"/>
        <v>-0.72042867030475832</v>
      </c>
      <c r="M231">
        <f t="shared" si="25"/>
        <v>-0.72042867030475832</v>
      </c>
      <c r="N231" s="13">
        <f t="shared" si="26"/>
        <v>5.9106171379659229E-6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5.0356230490498062</v>
      </c>
      <c r="H232" s="10">
        <f t="shared" si="27"/>
        <v>-0.71326458032534612</v>
      </c>
      <c r="I232">
        <f t="shared" si="23"/>
        <v>-8.5591749639041534</v>
      </c>
      <c r="K232">
        <f t="shared" si="24"/>
        <v>-0.71085029350267048</v>
      </c>
      <c r="M232">
        <f t="shared" si="25"/>
        <v>-0.71085029350267048</v>
      </c>
      <c r="N232" s="13">
        <f t="shared" si="26"/>
        <v>5.8287808621452257E-6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5.0489951481590296</v>
      </c>
      <c r="H233" s="10">
        <f t="shared" si="27"/>
        <v>-0.70378818132289411</v>
      </c>
      <c r="I233">
        <f t="shared" si="23"/>
        <v>-8.4454581758747302</v>
      </c>
      <c r="K233">
        <f t="shared" si="24"/>
        <v>-0.70139151339830341</v>
      </c>
      <c r="M233">
        <f t="shared" si="25"/>
        <v>-0.70139151339830341</v>
      </c>
      <c r="N233" s="13">
        <f t="shared" si="26"/>
        <v>5.7440171407618971E-6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5.0623672472682539</v>
      </c>
      <c r="H234" s="10">
        <f t="shared" si="27"/>
        <v>-0.6944293967323395</v>
      </c>
      <c r="I234">
        <f t="shared" si="23"/>
        <v>-8.3331527607880744</v>
      </c>
      <c r="K234">
        <f t="shared" si="24"/>
        <v>-0.69205106472606082</v>
      </c>
      <c r="M234">
        <f t="shared" si="25"/>
        <v>-0.69205106472606082</v>
      </c>
      <c r="N234" s="13">
        <f t="shared" si="26"/>
        <v>5.6564631320895844E-6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5.0757393463774791</v>
      </c>
      <c r="H235" s="10">
        <f t="shared" si="27"/>
        <v>-0.68518698034107128</v>
      </c>
      <c r="I235">
        <f t="shared" si="23"/>
        <v>-8.2222437640928554</v>
      </c>
      <c r="K235">
        <f t="shared" si="24"/>
        <v>-0.68282768846315578</v>
      </c>
      <c r="M235">
        <f t="shared" si="25"/>
        <v>-0.68282768846315578</v>
      </c>
      <c r="N235" s="13">
        <f t="shared" si="26"/>
        <v>5.5662581651980636E-6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5.0891114454867026</v>
      </c>
      <c r="H236" s="10">
        <f t="shared" si="27"/>
        <v>-0.67605969259113385</v>
      </c>
      <c r="I236">
        <f t="shared" si="23"/>
        <v>-8.1127163110936067</v>
      </c>
      <c r="K236">
        <f t="shared" si="24"/>
        <v>-0.67372013206288439</v>
      </c>
      <c r="M236">
        <f t="shared" si="25"/>
        <v>-0.67372013206288439</v>
      </c>
      <c r="N236" s="13">
        <f t="shared" si="26"/>
        <v>5.4735434653429041E-6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5.1024835445959278</v>
      </c>
      <c r="H237" s="10">
        <f t="shared" si="27"/>
        <v>-0.66704630078818472</v>
      </c>
      <c r="I237">
        <f t="shared" si="23"/>
        <v>-8.0045556094582171</v>
      </c>
      <c r="K237">
        <f t="shared" si="24"/>
        <v>-0.66472714967567492</v>
      </c>
      <c r="M237">
        <f t="shared" si="25"/>
        <v>-0.66472714967567492</v>
      </c>
      <c r="N237" s="13">
        <f t="shared" si="26"/>
        <v>5.3784618826554365E-6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5.1158556437051521</v>
      </c>
      <c r="H238" s="10">
        <f t="shared" si="27"/>
        <v>-0.65814557929886719</v>
      </c>
      <c r="I238">
        <f t="shared" si="23"/>
        <v>-7.8977469515864058</v>
      </c>
      <c r="K238">
        <f t="shared" si="24"/>
        <v>-0.6558475023583602</v>
      </c>
      <c r="M238">
        <f t="shared" si="25"/>
        <v>-0.6558475023583602</v>
      </c>
      <c r="N238" s="13">
        <f t="shared" si="26"/>
        <v>5.2811576244899577E-6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5.1292277428143755</v>
      </c>
      <c r="H239" s="10">
        <f t="shared" si="27"/>
        <v>-0.64935630973700809</v>
      </c>
      <c r="I239">
        <f t="shared" si="23"/>
        <v>-7.792275716844097</v>
      </c>
      <c r="K239">
        <f t="shared" si="24"/>
        <v>-0.64707995827204046</v>
      </c>
      <c r="M239">
        <f t="shared" si="25"/>
        <v>-0.64707995827204046</v>
      </c>
      <c r="N239" s="13">
        <f t="shared" si="26"/>
        <v>5.1817759920602743E-6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5.1425998419236008</v>
      </c>
      <c r="H240" s="10">
        <f t="shared" si="27"/>
        <v>-0.64067728113903977</v>
      </c>
      <c r="I240">
        <f t="shared" si="23"/>
        <v>-7.6881273736684772</v>
      </c>
      <c r="K240">
        <f t="shared" si="24"/>
        <v>-0.63842329286896671</v>
      </c>
      <c r="M240">
        <f t="shared" si="25"/>
        <v>-0.63842329286896671</v>
      </c>
      <c r="N240" s="13">
        <f t="shared" si="26"/>
        <v>5.0804631216269436E-6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5.1559719410328251</v>
      </c>
      <c r="H241" s="10">
        <f t="shared" si="27"/>
        <v>-0.63210729012903133</v>
      </c>
      <c r="I241">
        <f t="shared" si="23"/>
        <v>-7.5852874815483755</v>
      </c>
      <c r="K241">
        <f t="shared" si="24"/>
        <v>-0.62987628906881354</v>
      </c>
      <c r="M241">
        <f t="shared" si="25"/>
        <v>-0.62987628906881354</v>
      </c>
      <c r="N241" s="13">
        <f t="shared" si="26"/>
        <v>4.9773657306928831E-6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5.1693440401420494</v>
      </c>
      <c r="H242" s="10">
        <f t="shared" si="27"/>
        <v>-0.62364514107370295</v>
      </c>
      <c r="I242">
        <f t="shared" si="23"/>
        <v>-7.4837416928844354</v>
      </c>
      <c r="K242">
        <f t="shared" si="24"/>
        <v>-0.62143773742470587</v>
      </c>
      <c r="M242">
        <f t="shared" si="25"/>
        <v>-0.62143773742470587</v>
      </c>
      <c r="N242" s="13">
        <f t="shared" si="26"/>
        <v>4.8726308696056021E-6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5.1827161392512737</v>
      </c>
      <c r="H243" s="10">
        <f t="shared" si="27"/>
        <v>-0.61528964622778326</v>
      </c>
      <c r="I243">
        <f t="shared" si="23"/>
        <v>-7.3834757547333991</v>
      </c>
      <c r="K243">
        <f t="shared" si="24"/>
        <v>-0.61310643627937778</v>
      </c>
      <c r="M243">
        <f t="shared" si="25"/>
        <v>-0.61310643627937778</v>
      </c>
      <c r="N243" s="13">
        <f t="shared" si="26"/>
        <v>4.7664056788166781E-6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5.196088238360498</v>
      </c>
      <c r="H244" s="10">
        <f t="shared" si="27"/>
        <v>-0.60703962587006577</v>
      </c>
      <c r="I244">
        <f t="shared" si="23"/>
        <v>-7.2844755104407888</v>
      </c>
      <c r="K244">
        <f t="shared" si="24"/>
        <v>-0.60488119191179324</v>
      </c>
      <c r="M244">
        <f t="shared" si="25"/>
        <v>-0.60488119191179324</v>
      </c>
      <c r="N244" s="13">
        <f t="shared" si="26"/>
        <v>4.6588371522240303E-6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5.2094603374697224</v>
      </c>
      <c r="H245" s="10">
        <f t="shared" si="27"/>
        <v>-0.59889390843049739</v>
      </c>
      <c r="I245">
        <f t="shared" si="23"/>
        <v>-7.1867269011659687</v>
      </c>
      <c r="K245">
        <f t="shared" si="24"/>
        <v>-0.59676081867458397</v>
      </c>
      <c r="M245">
        <f t="shared" si="25"/>
        <v>-0.59676081867458397</v>
      </c>
      <c r="N245" s="13">
        <f t="shared" si="26"/>
        <v>4.550071906782773E-6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5.2228324365789467</v>
      </c>
      <c r="H246" s="10">
        <f t="shared" si="27"/>
        <v>-0.59085133060863249</v>
      </c>
      <c r="I246">
        <f t="shared" si="23"/>
        <v>-7.0902159673035898</v>
      </c>
      <c r="K246">
        <f t="shared" si="24"/>
        <v>-0.58874413912261736</v>
      </c>
      <c r="M246">
        <f t="shared" si="25"/>
        <v>-0.58874413912261736</v>
      </c>
      <c r="N246" s="13">
        <f t="shared" si="26"/>
        <v>4.4402559587346319E-6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5.236204535688171</v>
      </c>
      <c r="H247" s="10">
        <f t="shared" si="27"/>
        <v>-0.58291073748376809</v>
      </c>
      <c r="I247">
        <f t="shared" si="23"/>
        <v>-6.9949288498052171</v>
      </c>
      <c r="K247">
        <f t="shared" si="24"/>
        <v>-0.580829984133023</v>
      </c>
      <c r="M247">
        <f t="shared" si="25"/>
        <v>-0.580829984133023</v>
      </c>
      <c r="N247" s="13">
        <f t="shared" si="26"/>
        <v>4.3295345066369207E-6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5.2495766347973953</v>
      </c>
      <c r="H248" s="10">
        <f t="shared" si="27"/>
        <v>-0.5750709826170709</v>
      </c>
      <c r="I248">
        <f t="shared" si="23"/>
        <v>-6.9008517914048504</v>
      </c>
      <c r="K248">
        <f t="shared" si="24"/>
        <v>-0.57301719301698284</v>
      </c>
      <c r="M248">
        <f t="shared" si="25"/>
        <v>-0.57301719301698284</v>
      </c>
      <c r="N248" s="13">
        <f t="shared" si="26"/>
        <v>4.2180517214298853E-6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5.2629487339066197</v>
      </c>
      <c r="H249" s="10">
        <f t="shared" si="27"/>
        <v>-0.5673309281459934</v>
      </c>
      <c r="I249">
        <f t="shared" si="23"/>
        <v>-6.8079711377519203</v>
      </c>
      <c r="K249">
        <f t="shared" si="24"/>
        <v>-0.56530461362357609</v>
      </c>
      <c r="M249">
        <f t="shared" si="25"/>
        <v>-0.56530461362357609</v>
      </c>
      <c r="N249" s="13">
        <f t="shared" si="26"/>
        <v>4.105950543759271E-6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5.276320833015844</v>
      </c>
      <c r="H250" s="10">
        <f t="shared" si="27"/>
        <v>-0.55968944487126737</v>
      </c>
      <c r="I250">
        <f t="shared" si="23"/>
        <v>-6.716273338455208</v>
      </c>
      <c r="K250">
        <f t="shared" si="24"/>
        <v>-0.55769110243598086</v>
      </c>
      <c r="M250">
        <f t="shared" si="25"/>
        <v>-0.55769110243598086</v>
      </c>
      <c r="N250" s="13">
        <f t="shared" si="26"/>
        <v>3.993372488666841E-6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5.2896929321250683</v>
      </c>
      <c r="H251" s="10">
        <f t="shared" si="27"/>
        <v>-0.55214541233675718</v>
      </c>
      <c r="I251">
        <f t="shared" si="23"/>
        <v>-6.6257449480410866</v>
      </c>
      <c r="K251">
        <f t="shared" si="24"/>
        <v>-0.55017552466029929</v>
      </c>
      <c r="M251">
        <f t="shared" si="25"/>
        <v>-0.55017552466029929</v>
      </c>
      <c r="N251" s="13">
        <f t="shared" si="26"/>
        <v>3.8804574578606775E-6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5.3030650312342926</v>
      </c>
      <c r="H252" s="10">
        <f t="shared" si="27"/>
        <v>-0.54469771890244079</v>
      </c>
      <c r="I252">
        <f t="shared" si="23"/>
        <v>-6.536372626829289</v>
      </c>
      <c r="K252">
        <f t="shared" si="24"/>
        <v>-0.54275675430728787</v>
      </c>
      <c r="M252">
        <f t="shared" si="25"/>
        <v>-0.54275675430728787</v>
      </c>
      <c r="N252" s="13">
        <f t="shared" si="26"/>
        <v>3.7673435596371247E-6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5.3164371303435178</v>
      </c>
      <c r="H253" s="10">
        <f t="shared" si="27"/>
        <v>-0.5373452618107829</v>
      </c>
      <c r="I253">
        <f t="shared" si="23"/>
        <v>-6.4481431417293944</v>
      </c>
      <c r="K253">
        <f t="shared" si="24"/>
        <v>-0.53543367426724919</v>
      </c>
      <c r="M253">
        <f t="shared" si="25"/>
        <v>-0.53543367426724919</v>
      </c>
      <c r="N253" s="13">
        <f t="shared" si="26"/>
        <v>3.6541669365932454E-6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5.3298092294527413</v>
      </c>
      <c r="H254" s="10">
        <f t="shared" si="27"/>
        <v>-0.53008694724675309</v>
      </c>
      <c r="I254">
        <f t="shared" si="23"/>
        <v>-6.3610433669610371</v>
      </c>
      <c r="K254">
        <f t="shared" si="24"/>
        <v>-0.52820517637834308</v>
      </c>
      <c r="M254">
        <f t="shared" si="25"/>
        <v>-0.52820517637834308</v>
      </c>
      <c r="N254" s="13">
        <f t="shared" si="26"/>
        <v>3.5410616011965834E-6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5.3431813285619665</v>
      </c>
      <c r="H255" s="10">
        <f t="shared" si="27"/>
        <v>-0.52292169039173497</v>
      </c>
      <c r="I255">
        <f t="shared" si="23"/>
        <v>-6.2750602847008192</v>
      </c>
      <c r="K255">
        <f t="shared" si="24"/>
        <v>-0.52107016148855789</v>
      </c>
      <c r="M255">
        <f t="shared" si="25"/>
        <v>-0.52107016148855789</v>
      </c>
      <c r="N255" s="13">
        <f t="shared" si="26"/>
        <v>3.4281592793001205E-6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5.3565534276711908</v>
      </c>
      <c r="H256" s="10">
        <f t="shared" si="27"/>
        <v>-0.51584841547156335</v>
      </c>
      <c r="I256">
        <f t="shared" si="23"/>
        <v>-6.1901809856587597</v>
      </c>
      <c r="K256">
        <f t="shared" si="24"/>
        <v>-0.5140275395115923</v>
      </c>
      <c r="M256">
        <f t="shared" si="25"/>
        <v>-0.5140275395115923</v>
      </c>
      <c r="N256" s="13">
        <f t="shared" si="26"/>
        <v>3.3155892616004807E-6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5.3699255267804142</v>
      </c>
      <c r="H257" s="10">
        <f t="shared" si="27"/>
        <v>-0.50886605579892119</v>
      </c>
      <c r="I257">
        <f t="shared" si="23"/>
        <v>-6.1063926695870538</v>
      </c>
      <c r="K257">
        <f t="shared" si="24"/>
        <v>-0.50707622947686803</v>
      </c>
      <c r="M257">
        <f t="shared" si="25"/>
        <v>-0.50707622947686803</v>
      </c>
      <c r="N257" s="13">
        <f t="shared" si="26"/>
        <v>3.2034782631143286E-6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5.3832976258896394</v>
      </c>
      <c r="H258" s="10">
        <f t="shared" si="27"/>
        <v>-0.50197355381031561</v>
      </c>
      <c r="I258">
        <f t="shared" si="23"/>
        <v>-6.0236826457237873</v>
      </c>
      <c r="K258">
        <f t="shared" si="24"/>
        <v>-0.50021515957389606</v>
      </c>
      <c r="M258">
        <f t="shared" si="25"/>
        <v>-0.50021515957389606</v>
      </c>
      <c r="N258" s="13">
        <f t="shared" si="26"/>
        <v>3.0919502906734819E-6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5.3966697249988638</v>
      </c>
      <c r="H259" s="10">
        <f t="shared" si="27"/>
        <v>-0.4951698610978536</v>
      </c>
      <c r="I259">
        <f t="shared" si="23"/>
        <v>-5.942038333174243</v>
      </c>
      <c r="K259">
        <f t="shared" si="24"/>
        <v>-0.49344326719123061</v>
      </c>
      <c r="M259">
        <f t="shared" si="25"/>
        <v>-0.49344326719123061</v>
      </c>
      <c r="N259" s="13">
        <f t="shared" si="26"/>
        <v>2.9811265183876637E-6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5.4100418241080881</v>
      </c>
      <c r="H260" s="10">
        <f t="shared" si="27"/>
        <v>-0.48845393843601931</v>
      </c>
      <c r="I260">
        <f t="shared" si="23"/>
        <v>-5.8614472612322315</v>
      </c>
      <c r="K260">
        <f t="shared" si="24"/>
        <v>-0.48675949895019416</v>
      </c>
      <c r="M260">
        <f t="shared" si="25"/>
        <v>-0.48675949895019416</v>
      </c>
      <c r="N260" s="13">
        <f t="shared" si="26"/>
        <v>2.8711251711233986E-6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5.4234139232173124</v>
      </c>
      <c r="H261" s="10">
        <f t="shared" si="27"/>
        <v>-0.48182475580365997</v>
      </c>
      <c r="I261">
        <f t="shared" si="23"/>
        <v>-5.7818970696439198</v>
      </c>
      <c r="K261">
        <f t="shared" si="24"/>
        <v>-0.48016281073360079</v>
      </c>
      <c r="M261">
        <f t="shared" si="25"/>
        <v>-0.48016281073360079</v>
      </c>
      <c r="N261" s="13">
        <f t="shared" si="26"/>
        <v>2.7620614158940082E-6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5.4367860223265367</v>
      </c>
      <c r="H262" s="10">
        <f t="shared" si="27"/>
        <v>-0.47528129240137262</v>
      </c>
      <c r="I262">
        <f t="shared" si="23"/>
        <v>-5.703375508816471</v>
      </c>
      <c r="K262">
        <f t="shared" si="24"/>
        <v>-0.47365216770966323</v>
      </c>
      <c r="M262">
        <f t="shared" si="25"/>
        <v>-0.47365216770966323</v>
      </c>
      <c r="N262" s="13">
        <f t="shared" si="26"/>
        <v>2.6540472611372275E-6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5.4501581214357611</v>
      </c>
      <c r="H263" s="10">
        <f t="shared" si="27"/>
        <v>-0.46882253666448015</v>
      </c>
      <c r="I263">
        <f t="shared" si="23"/>
        <v>-5.6258704399737613</v>
      </c>
      <c r="K263">
        <f t="shared" si="24"/>
        <v>-0.46722654435127048</v>
      </c>
      <c r="M263">
        <f t="shared" si="25"/>
        <v>-0.46722654435127048</v>
      </c>
      <c r="N263" s="13">
        <f t="shared" si="26"/>
        <v>2.5471914638243566E-6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5.4635302205449854</v>
      </c>
      <c r="H264" s="10">
        <f t="shared" si="27"/>
        <v>-0.46244748627178023</v>
      </c>
      <c r="I264">
        <f t="shared" si="23"/>
        <v>-5.5493698352613627</v>
      </c>
      <c r="K264">
        <f t="shared" si="24"/>
        <v>-0.46088492445083407</v>
      </c>
      <c r="M264">
        <f t="shared" si="25"/>
        <v>-0.46088492445083407</v>
      </c>
      <c r="N264" s="13">
        <f t="shared" si="26"/>
        <v>2.4415994442785863E-6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5.4769023196542097</v>
      </c>
      <c r="H265" s="10">
        <f t="shared" si="27"/>
        <v>-0.45615514815024205</v>
      </c>
      <c r="I265">
        <f t="shared" si="23"/>
        <v>-5.4738617778029042</v>
      </c>
      <c r="K265">
        <f t="shared" si="24"/>
        <v>-0.45462630113086527</v>
      </c>
      <c r="M265">
        <f t="shared" si="25"/>
        <v>-0.45462630113086527</v>
      </c>
      <c r="N265" s="13">
        <f t="shared" si="26"/>
        <v>2.3373732086572574E-6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5.490274418763434</v>
      </c>
      <c r="H266" s="10">
        <f t="shared" si="27"/>
        <v>-0.44994453847582311</v>
      </c>
      <c r="I266">
        <f t="shared" si="23"/>
        <v>-5.3993344617098771</v>
      </c>
      <c r="K266">
        <f t="shared" si="24"/>
        <v>-0.44844967685046927</v>
      </c>
      <c r="M266">
        <f t="shared" si="25"/>
        <v>-0.44844967685046927</v>
      </c>
      <c r="N266" s="13">
        <f t="shared" si="26"/>
        <v>2.234611278955519E-6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5.5036465178726584</v>
      </c>
      <c r="H267" s="10">
        <f t="shared" si="27"/>
        <v>-0.44381468267056862</v>
      </c>
      <c r="I267">
        <f t="shared" si="23"/>
        <v>-5.3257761920468232</v>
      </c>
      <c r="K267">
        <f t="shared" si="24"/>
        <v>-0.44235406340791644</v>
      </c>
      <c r="M267">
        <f t="shared" si="25"/>
        <v>-0.44235406340791644</v>
      </c>
      <c r="N267" s="13">
        <f t="shared" si="26"/>
        <v>2.1334086304305807E-6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5.5170186169818827</v>
      </c>
      <c r="H268" s="10">
        <f t="shared" si="27"/>
        <v>-0.43776461539615436</v>
      </c>
      <c r="I268">
        <f t="shared" si="23"/>
        <v>-5.2531753847538525</v>
      </c>
      <c r="K268">
        <f t="shared" si="24"/>
        <v>-0.43633848193945202</v>
      </c>
      <c r="M268">
        <f t="shared" si="25"/>
        <v>-0.43633848193945202</v>
      </c>
      <c r="N268" s="13">
        <f t="shared" si="26"/>
        <v>2.0338566363257612E-6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5.530390716091107</v>
      </c>
      <c r="H269" s="10">
        <f t="shared" si="27"/>
        <v>-0.43179338054402666</v>
      </c>
      <c r="I269">
        <f t="shared" si="23"/>
        <v>-5.1815205665283202</v>
      </c>
      <c r="K269">
        <f t="shared" si="24"/>
        <v>-0.43040196291450733</v>
      </c>
      <c r="M269">
        <f t="shared" si="25"/>
        <v>-0.43040196291450733</v>
      </c>
      <c r="N269" s="13">
        <f t="shared" si="26"/>
        <v>1.9360430197371957E-6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5.5437628152003313</v>
      </c>
      <c r="H270" s="10">
        <f t="shared" si="27"/>
        <v>-0.42590003122228914</v>
      </c>
      <c r="I270">
        <f t="shared" si="23"/>
        <v>-5.1108003746674697</v>
      </c>
      <c r="K270">
        <f t="shared" si="24"/>
        <v>-0.42454354612745454</v>
      </c>
      <c r="M270">
        <f t="shared" si="25"/>
        <v>-0.42454354612745454</v>
      </c>
      <c r="N270" s="13">
        <f t="shared" si="26"/>
        <v>1.840051812508442E-6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5.5571349143095565</v>
      </c>
      <c r="H271" s="10">
        <f t="shared" si="27"/>
        <v>-0.42008362973947638</v>
      </c>
      <c r="I271">
        <f t="shared" si="23"/>
        <v>-5.0410035568737168</v>
      </c>
      <c r="K271">
        <f t="shared" si="24"/>
        <v>-0.41876228068605953</v>
      </c>
      <c r="M271">
        <f t="shared" si="25"/>
        <v>-0.41876228068605953</v>
      </c>
      <c r="N271" s="13">
        <f t="shared" si="26"/>
        <v>1.7459633209656153E-6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5.57050701341878</v>
      </c>
      <c r="H272" s="10">
        <f t="shared" si="27"/>
        <v>-0.41434324758536062</v>
      </c>
      <c r="I272">
        <f t="shared" si="23"/>
        <v>-4.9721189710243276</v>
      </c>
      <c r="K272">
        <f t="shared" si="24"/>
        <v>-0.41305722499677322</v>
      </c>
      <c r="M272">
        <f t="shared" si="25"/>
        <v>-0.41305722499677322</v>
      </c>
      <c r="N272" s="13">
        <f t="shared" si="26"/>
        <v>1.653854098357034E-6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5.5838791125280052</v>
      </c>
      <c r="H273" s="10">
        <f t="shared" si="27"/>
        <v>-0.40867796540891654</v>
      </c>
      <c r="I273">
        <f t="shared" si="23"/>
        <v>-4.9041355849069985</v>
      </c>
      <c r="K273">
        <f t="shared" si="24"/>
        <v>-0.40742744674698866</v>
      </c>
      <c r="M273">
        <f t="shared" si="25"/>
        <v>-0.40742744674698866</v>
      </c>
      <c r="N273" s="13">
        <f t="shared" si="26"/>
        <v>1.5637969238298944E-6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5.5972512116372295</v>
      </c>
      <c r="H274" s="10">
        <f t="shared" si="27"/>
        <v>-0.40308687299358326</v>
      </c>
      <c r="I274">
        <f t="shared" si="23"/>
        <v>-4.8370424759229991</v>
      </c>
      <c r="K274">
        <f t="shared" si="24"/>
        <v>-0.40187202288441631</v>
      </c>
      <c r="M274">
        <f t="shared" si="25"/>
        <v>-0.40187202288441631</v>
      </c>
      <c r="N274" s="13">
        <f t="shared" si="26"/>
        <v>1.4758607877429329E-6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5.6106233107464529</v>
      </c>
      <c r="H275" s="10">
        <f t="shared" si="27"/>
        <v>-0.39756906922994018</v>
      </c>
      <c r="I275">
        <f t="shared" si="23"/>
        <v>-4.7708288307592817</v>
      </c>
      <c r="K275">
        <f t="shared" si="24"/>
        <v>-0.39639003959368369</v>
      </c>
      <c r="M275">
        <f t="shared" si="25"/>
        <v>-0.39639003959368369</v>
      </c>
      <c r="N275" s="13">
        <f t="shared" si="26"/>
        <v>1.3901108831711113E-6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5.6239954098556781</v>
      </c>
      <c r="H276" s="10">
        <f t="shared" si="27"/>
        <v>-0.39212366208592586</v>
      </c>
      <c r="I276">
        <f t="shared" ref="I276:I339" si="30">H276*$E$6</f>
        <v>-4.7054839450311103</v>
      </c>
      <c r="K276">
        <f t="shared" ref="K276:K339" si="31">(1/2)*($L$9*$L$4*EXP(-$L$7*$O$6*(G276/$O$6-1))-($L$9*$L$6*EXP(-$L$5*$O$6*(G276/$O$6-1))))</f>
        <v>-0.39098059227029675</v>
      </c>
      <c r="M276">
        <f t="shared" ref="M276:M339" si="32">(1/2)*($L$9*$O$4*EXP(-$O$8*$O$6*(G276/$O$6-1))-($L$9*$O$7*EXP(-$O$5*$O$6*(G276/$O$6-1))))</f>
        <v>-0.39098059227029675</v>
      </c>
      <c r="N276" s="13">
        <f t="shared" ref="N276:N339" si="33">(M276-H276)^2*O276</f>
        <v>1.306608603402382E-6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5.6373675089649025</v>
      </c>
      <c r="H277" s="10">
        <f t="shared" ref="H277:H340" si="34">-(-$B$4)*(1+D277+$E$5*D277^3)*EXP(-D277)</f>
        <v>-0.38674976857470822</v>
      </c>
      <c r="I277">
        <f t="shared" si="30"/>
        <v>-4.6409972228964982</v>
      </c>
      <c r="K277">
        <f t="shared" si="31"/>
        <v>-0.38564278549208508</v>
      </c>
      <c r="M277">
        <f t="shared" si="32"/>
        <v>-0.38564278549208508</v>
      </c>
      <c r="N277" s="13">
        <f t="shared" si="33"/>
        <v>1.2254115452138216E-6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5.6507396080741339</v>
      </c>
      <c r="H278" s="10">
        <f t="shared" si="34"/>
        <v>-0.38144651472032565</v>
      </c>
      <c r="I278">
        <f t="shared" si="30"/>
        <v>-4.5773581766439078</v>
      </c>
      <c r="K278">
        <f t="shared" si="31"/>
        <v>-0.38037573298822863</v>
      </c>
      <c r="M278">
        <f t="shared" si="32"/>
        <v>-0.38037573298822863</v>
      </c>
      <c r="N278" s="13">
        <f t="shared" si="33"/>
        <v>1.1465735177926832E-6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5.6641117071833511</v>
      </c>
      <c r="H279" s="10">
        <f t="shared" si="34"/>
        <v>-0.37621303552121765</v>
      </c>
      <c r="I279">
        <f t="shared" si="30"/>
        <v>-4.5145564262546118</v>
      </c>
      <c r="K279">
        <f t="shared" si="31"/>
        <v>-0.37517855760601426</v>
      </c>
      <c r="M279">
        <f t="shared" si="32"/>
        <v>-0.37517855760601426</v>
      </c>
      <c r="N279" s="13">
        <f t="shared" si="33"/>
        <v>1.0701445570435545E-6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5.6774838062925754</v>
      </c>
      <c r="H280" s="10">
        <f t="shared" si="34"/>
        <v>-0.37104847491170045</v>
      </c>
      <c r="I280">
        <f t="shared" si="30"/>
        <v>-4.4525816989404055</v>
      </c>
      <c r="K280">
        <f t="shared" si="31"/>
        <v>-0.37005039127536399</v>
      </c>
      <c r="M280">
        <f t="shared" si="32"/>
        <v>-0.37005039127536399</v>
      </c>
      <c r="N280" s="13">
        <f t="shared" si="33"/>
        <v>9.9617094512262373E-7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5.6908559054017998</v>
      </c>
      <c r="H281" s="10">
        <f t="shared" si="34"/>
        <v>-0.365951985721579</v>
      </c>
      <c r="I281">
        <f t="shared" si="30"/>
        <v>-4.3914238286589482</v>
      </c>
      <c r="K281">
        <f t="shared" si="31"/>
        <v>-0.36499037497133563</v>
      </c>
      <c r="M281">
        <f t="shared" si="32"/>
        <v>-0.36499037497133563</v>
      </c>
      <c r="N281" s="13">
        <f t="shared" si="33"/>
        <v>9.2469523498361509E-7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5.7042280045110312</v>
      </c>
      <c r="H282" s="10">
        <f t="shared" si="34"/>
        <v>-0.3609227296339011</v>
      </c>
      <c r="I282">
        <f t="shared" si="30"/>
        <v>-4.3310727556068134</v>
      </c>
      <c r="K282">
        <f t="shared" si="31"/>
        <v>-0.35999765867460104</v>
      </c>
      <c r="M282">
        <f t="shared" si="32"/>
        <v>-0.35999765867460104</v>
      </c>
      <c r="N282" s="13">
        <f t="shared" si="33"/>
        <v>8.557562797403261E-7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5.7176001036202484</v>
      </c>
      <c r="H283" s="10">
        <f t="shared" si="34"/>
        <v>-0.35595987714101501</v>
      </c>
      <c r="I283">
        <f t="shared" si="30"/>
        <v>-4.2715185256921799</v>
      </c>
      <c r="K283">
        <f t="shared" si="31"/>
        <v>-0.35507140133007464</v>
      </c>
      <c r="M283">
        <f t="shared" si="32"/>
        <v>-0.35507140133007464</v>
      </c>
      <c r="N283" s="13">
        <f t="shared" si="33"/>
        <v>7.8938926662614829E-7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5.7309722027294727</v>
      </c>
      <c r="H284" s="10">
        <f t="shared" si="34"/>
        <v>-0.35106260749896018</v>
      </c>
      <c r="I284">
        <f t="shared" si="30"/>
        <v>-4.2127512899875219</v>
      </c>
      <c r="K284">
        <f t="shared" si="31"/>
        <v>-0.35021077080370899</v>
      </c>
      <c r="M284">
        <f t="shared" si="32"/>
        <v>-0.35021077080370899</v>
      </c>
      <c r="N284" s="13">
        <f t="shared" si="33"/>
        <v>7.2562575537645969E-7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5.7443443018386979</v>
      </c>
      <c r="H285" s="10">
        <f t="shared" si="34"/>
        <v>-0.34623010868035886</v>
      </c>
      <c r="I285">
        <f t="shared" si="30"/>
        <v>-4.1547613041643068</v>
      </c>
      <c r="K285">
        <f t="shared" si="31"/>
        <v>-0.34541494383765098</v>
      </c>
      <c r="M285">
        <f t="shared" si="32"/>
        <v>-0.34541494383765098</v>
      </c>
      <c r="N285" s="13">
        <f t="shared" si="33"/>
        <v>6.6449372078696734E-7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5.7577164009479276</v>
      </c>
      <c r="H286" s="10">
        <f t="shared" si="34"/>
        <v>-0.34146157732581289</v>
      </c>
      <c r="I286">
        <f t="shared" si="30"/>
        <v>-4.0975389279097545</v>
      </c>
      <c r="K286">
        <f t="shared" si="31"/>
        <v>-0.34068310600374396</v>
      </c>
      <c r="M286">
        <f t="shared" si="32"/>
        <v>-0.34068310600374396</v>
      </c>
      <c r="N286" s="13">
        <f t="shared" si="33"/>
        <v>6.0601759928374756E-7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5.7710885000571466</v>
      </c>
      <c r="H287" s="10">
        <f t="shared" si="34"/>
        <v>-0.33675621869394806</v>
      </c>
      <c r="I287">
        <f t="shared" si="30"/>
        <v>-4.0410746243273765</v>
      </c>
      <c r="K287">
        <f t="shared" si="31"/>
        <v>-0.33601445165553279</v>
      </c>
      <c r="M287">
        <f t="shared" si="32"/>
        <v>-0.33601445165553279</v>
      </c>
      <c r="N287" s="13">
        <f t="shared" si="33"/>
        <v>5.5021833927936838E-7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5.7844605991663691</v>
      </c>
      <c r="H288" s="10">
        <f t="shared" si="34"/>
        <v>-0.33211324661012676</v>
      </c>
      <c r="I288">
        <f t="shared" si="30"/>
        <v>-3.9853589593215211</v>
      </c>
      <c r="K288">
        <f t="shared" si="31"/>
        <v>-0.33140818387879972</v>
      </c>
      <c r="M288">
        <f t="shared" si="32"/>
        <v>-0.33140818387879972</v>
      </c>
      <c r="N288" s="13">
        <f t="shared" si="33"/>
        <v>4.9711345510633596E-7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5.7978326982755952</v>
      </c>
      <c r="H289" s="10">
        <f t="shared" si="34"/>
        <v>-0.32753188341398082</v>
      </c>
      <c r="I289">
        <f t="shared" si="30"/>
        <v>-3.9303826009677696</v>
      </c>
      <c r="K289">
        <f t="shared" si="31"/>
        <v>-0.32686351444077016</v>
      </c>
      <c r="M289">
        <f t="shared" si="32"/>
        <v>-0.32686351444077016</v>
      </c>
      <c r="N289" s="13">
        <f t="shared" si="33"/>
        <v>4.467170843506632E-7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5.8112047973848249</v>
      </c>
      <c r="H290" s="10">
        <f t="shared" si="34"/>
        <v>-0.32301135990576124</v>
      </c>
      <c r="I290">
        <f t="shared" si="30"/>
        <v>-3.8761363188691349</v>
      </c>
      <c r="K290">
        <f t="shared" si="31"/>
        <v>-0.32237966373800941</v>
      </c>
      <c r="M290">
        <f t="shared" si="32"/>
        <v>-0.32237966373800941</v>
      </c>
      <c r="N290" s="13">
        <f t="shared" si="33"/>
        <v>3.9904004835234482E-7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5.8245768964940439</v>
      </c>
      <c r="H291" s="10">
        <f t="shared" si="34"/>
        <v>-0.31855091529163365</v>
      </c>
      <c r="I291">
        <f t="shared" si="30"/>
        <v>-3.8226109834996036</v>
      </c>
      <c r="K291">
        <f t="shared" si="31"/>
        <v>-0.3179558607431211</v>
      </c>
      <c r="M291">
        <f t="shared" si="32"/>
        <v>-0.3179558607431211</v>
      </c>
      <c r="N291" s="13">
        <f t="shared" si="33"/>
        <v>3.5408991570547767E-7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5.8379489956032682</v>
      </c>
      <c r="H292" s="10">
        <f t="shared" si="34"/>
        <v>-0.31414979712793101</v>
      </c>
      <c r="I292">
        <f t="shared" si="30"/>
        <v>-3.7697975655351721</v>
      </c>
      <c r="K292">
        <f t="shared" si="31"/>
        <v>-0.31359134295028063</v>
      </c>
      <c r="M292">
        <f t="shared" si="32"/>
        <v>-0.31359134295028063</v>
      </c>
      <c r="N292" s="13">
        <f t="shared" si="33"/>
        <v>3.1187106853516262E-7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5.8513210947124934</v>
      </c>
      <c r="H293" s="10">
        <f t="shared" si="34"/>
        <v>-0.3098072612645022</v>
      </c>
      <c r="I293">
        <f t="shared" si="30"/>
        <v>-3.7176871351740264</v>
      </c>
      <c r="K293">
        <f t="shared" si="31"/>
        <v>-0.30928535631972931</v>
      </c>
      <c r="M293">
        <f t="shared" si="32"/>
        <v>-0.30928535631972931</v>
      </c>
      <c r="N293" s="13">
        <f t="shared" si="33"/>
        <v>2.723847713783918E-7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5.864693193821723</v>
      </c>
      <c r="H294" s="10">
        <f t="shared" si="34"/>
        <v>-0.30552257178714715</v>
      </c>
      <c r="I294">
        <f t="shared" si="30"/>
        <v>-3.6662708614457657</v>
      </c>
      <c r="K294">
        <f t="shared" si="31"/>
        <v>-0.30503715522123703</v>
      </c>
      <c r="M294">
        <f t="shared" si="32"/>
        <v>-0.30503715522123703</v>
      </c>
      <c r="N294" s="13">
        <f t="shared" si="33"/>
        <v>2.3562924245996692E-7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5.8780652929309412</v>
      </c>
      <c r="H295" s="10">
        <f t="shared" si="34"/>
        <v>-0.30129500095925316</v>
      </c>
      <c r="I295">
        <f t="shared" si="30"/>
        <v>-3.6155400115110377</v>
      </c>
      <c r="K295">
        <f t="shared" si="31"/>
        <v>-0.300846002376638</v>
      </c>
      <c r="M295">
        <f t="shared" si="32"/>
        <v>-0.300846002376638</v>
      </c>
      <c r="N295" s="13">
        <f t="shared" si="33"/>
        <v>2.0159972719041959E-7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5.8914373920401664</v>
      </c>
      <c r="H296" s="10">
        <f t="shared" si="34"/>
        <v>-0.29712382916263835</v>
      </c>
      <c r="I296">
        <f t="shared" si="30"/>
        <v>-3.5654859499516602</v>
      </c>
      <c r="K296">
        <f t="shared" si="31"/>
        <v>-0.29671116880146359</v>
      </c>
      <c r="M296">
        <f t="shared" si="32"/>
        <v>-0.29671116880146359</v>
      </c>
      <c r="N296" s="13">
        <f t="shared" si="33"/>
        <v>1.7028857368488825E-7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5.9048094911493889</v>
      </c>
      <c r="H297" s="10">
        <f t="shared" si="34"/>
        <v>-0.29300834483772936</v>
      </c>
      <c r="I297">
        <f t="shared" si="30"/>
        <v>-3.5161001380527521</v>
      </c>
      <c r="K297">
        <f t="shared" si="31"/>
        <v>-0.2926319337457855</v>
      </c>
      <c r="M297">
        <f t="shared" si="32"/>
        <v>-0.2926319337457855</v>
      </c>
      <c r="N297" s="13">
        <f t="shared" si="33"/>
        <v>1.416853101383708E-7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5.9181815902586203</v>
      </c>
      <c r="H298" s="10">
        <f t="shared" si="34"/>
        <v>-0.28894784442305332</v>
      </c>
      <c r="I298">
        <f t="shared" si="30"/>
        <v>-3.4673741330766399</v>
      </c>
      <c r="K298">
        <f t="shared" si="31"/>
        <v>-0.28860758463426461</v>
      </c>
      <c r="M298">
        <f t="shared" si="32"/>
        <v>-0.28860758463426461</v>
      </c>
      <c r="N298" s="13">
        <f t="shared" si="33"/>
        <v>1.1577672386653783E-7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5.9315536893678384</v>
      </c>
      <c r="H299" s="10">
        <f t="shared" si="34"/>
        <v>-0.28494163229415631</v>
      </c>
      <c r="I299">
        <f t="shared" si="30"/>
        <v>-3.419299587529876</v>
      </c>
      <c r="K299">
        <f t="shared" si="31"/>
        <v>-0.28463741700551942</v>
      </c>
      <c r="M299">
        <f t="shared" si="32"/>
        <v>-0.28463741700551942</v>
      </c>
      <c r="N299" s="13">
        <f t="shared" si="33"/>
        <v>9.254694184042552E-8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5.9449257884770619</v>
      </c>
      <c r="H300" s="10">
        <f t="shared" si="34"/>
        <v>-0.28098902070193832</v>
      </c>
      <c r="I300">
        <f t="shared" si="30"/>
        <v>-3.3718682484232598</v>
      </c>
      <c r="K300">
        <f t="shared" si="31"/>
        <v>-0.28072073445080059</v>
      </c>
      <c r="M300">
        <f t="shared" si="32"/>
        <v>-0.28072073445080059</v>
      </c>
      <c r="N300" s="13">
        <f t="shared" si="33"/>
        <v>7.1977512549536157E-8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5.9582978875862951</v>
      </c>
      <c r="H301" s="10">
        <f t="shared" si="34"/>
        <v>-0.27708932971052713</v>
      </c>
      <c r="I301">
        <f t="shared" si="30"/>
        <v>-3.3250719565263256</v>
      </c>
      <c r="K301">
        <f t="shared" si="31"/>
        <v>-0.27685684855210069</v>
      </c>
      <c r="M301">
        <f t="shared" si="32"/>
        <v>-0.27685684855210069</v>
      </c>
      <c r="N301" s="13">
        <f t="shared" si="33"/>
        <v>5.4047489023301931E-8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5.9716699866955176</v>
      </c>
      <c r="H302" s="10">
        <f t="shared" si="34"/>
        <v>-0.27324188713467501</v>
      </c>
      <c r="I302">
        <f t="shared" si="30"/>
        <v>-3.2789026456161001</v>
      </c>
      <c r="K302">
        <f t="shared" si="31"/>
        <v>-0.27304507881969281</v>
      </c>
      <c r="M302">
        <f t="shared" si="32"/>
        <v>-0.27304507881969281</v>
      </c>
      <c r="N302" s="13">
        <f t="shared" si="33"/>
        <v>3.8733512846132748E-8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5.9850420858047428</v>
      </c>
      <c r="H303" s="10">
        <f t="shared" si="34"/>
        <v>-0.26944602847673876</v>
      </c>
      <c r="I303">
        <f t="shared" si="30"/>
        <v>-3.2333523417208649</v>
      </c>
      <c r="K303">
        <f t="shared" si="31"/>
        <v>-0.26928475262914342</v>
      </c>
      <c r="M303">
        <f t="shared" si="32"/>
        <v>-0.26928475262914342</v>
      </c>
      <c r="N303" s="13">
        <f t="shared" si="33"/>
        <v>2.6009899017596471E-8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5.9984141849139601</v>
      </c>
      <c r="H304" s="10">
        <f t="shared" si="34"/>
        <v>-0.26570109686331206</v>
      </c>
      <c r="I304">
        <f t="shared" si="30"/>
        <v>-3.1884131623597449</v>
      </c>
      <c r="K304">
        <f t="shared" si="31"/>
        <v>-0.2655752051578954</v>
      </c>
      <c r="M304">
        <f t="shared" si="32"/>
        <v>-0.2655752051578954</v>
      </c>
      <c r="N304" s="13">
        <f t="shared" si="33"/>
        <v>1.5848721492714753E-8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6.0117862840231915</v>
      </c>
      <c r="H305" s="10">
        <f t="shared" si="34"/>
        <v>-0.26200644298150949</v>
      </c>
      <c r="I305">
        <f t="shared" si="30"/>
        <v>-3.1440773157781141</v>
      </c>
      <c r="K305">
        <f t="shared" si="31"/>
        <v>-0.26191577932140053</v>
      </c>
      <c r="M305">
        <f t="shared" si="32"/>
        <v>-0.26191577932140053</v>
      </c>
      <c r="N305" s="13">
        <f t="shared" si="33"/>
        <v>8.2198992643527205E-9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6.0251583831324158</v>
      </c>
      <c r="H306" s="10">
        <f t="shared" si="34"/>
        <v>-0.25836142501499498</v>
      </c>
      <c r="I306">
        <f t="shared" si="30"/>
        <v>-3.1003371001799396</v>
      </c>
      <c r="K306">
        <f t="shared" si="31"/>
        <v>-0.25830582570891464</v>
      </c>
      <c r="M306">
        <f t="shared" si="32"/>
        <v>-0.25830582570891464</v>
      </c>
      <c r="N306" s="13">
        <f t="shared" si="33"/>
        <v>3.0912828366158911E-9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6.0385304822416401</v>
      </c>
      <c r="H307" s="10">
        <f t="shared" si="34"/>
        <v>-0.25476540857972296</v>
      </c>
      <c r="I307">
        <f t="shared" si="30"/>
        <v>-3.0571849029566756</v>
      </c>
      <c r="K307">
        <f t="shared" si="31"/>
        <v>-0.25474470251891324</v>
      </c>
      <c r="M307">
        <f t="shared" si="32"/>
        <v>-0.25474470251891324</v>
      </c>
      <c r="N307" s="13">
        <f t="shared" si="33"/>
        <v>4.2874095425613671E-10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6.0519025813508582</v>
      </c>
      <c r="H308" s="10">
        <f t="shared" si="34"/>
        <v>-0.25121776665949797</v>
      </c>
      <c r="I308">
        <f t="shared" si="30"/>
        <v>-3.0146131999139758</v>
      </c>
      <c r="K308">
        <f t="shared" si="31"/>
        <v>-0.25123177549424741</v>
      </c>
      <c r="M308">
        <f t="shared" si="32"/>
        <v>-0.25123177549424741</v>
      </c>
      <c r="N308" s="13">
        <f t="shared" si="33"/>
        <v>1.9624745103728664E-10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6.0652746804600888</v>
      </c>
      <c r="H309" s="10">
        <f t="shared" si="34"/>
        <v>-0.24771787954133551</v>
      </c>
      <c r="I309">
        <f t="shared" si="30"/>
        <v>-2.9726145544960261</v>
      </c>
      <c r="K309">
        <f t="shared" si="31"/>
        <v>-0.24776641785701442</v>
      </c>
      <c r="M309">
        <f t="shared" si="32"/>
        <v>-0.24776641785701442</v>
      </c>
      <c r="N309" s="13">
        <f t="shared" si="33"/>
        <v>2.3559680889459391E-9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6.078646779569314</v>
      </c>
      <c r="H310" s="10">
        <f t="shared" si="34"/>
        <v>-0.2442651347507048</v>
      </c>
      <c r="I310">
        <f t="shared" si="30"/>
        <v>-2.9311816170084577</v>
      </c>
      <c r="K310">
        <f t="shared" si="31"/>
        <v>-0.24434801024323632</v>
      </c>
      <c r="M310">
        <f t="shared" si="32"/>
        <v>-0.24434801024323632</v>
      </c>
      <c r="N310" s="13">
        <f t="shared" si="33"/>
        <v>6.8683472623429547E-9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6.0920188786785365</v>
      </c>
      <c r="H311" s="10">
        <f t="shared" si="34"/>
        <v>-0.24085892698662842</v>
      </c>
      <c r="I311">
        <f t="shared" si="30"/>
        <v>-2.8903071238395412</v>
      </c>
      <c r="K311">
        <f t="shared" si="31"/>
        <v>-0.24097594063731947</v>
      </c>
      <c r="M311">
        <f t="shared" si="32"/>
        <v>-0.24097594063731947</v>
      </c>
      <c r="N311" s="13">
        <f t="shared" si="33"/>
        <v>1.3692194448048409E-8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6.1053909777877555</v>
      </c>
      <c r="H312" s="10">
        <f t="shared" si="34"/>
        <v>-0.23749865805672554</v>
      </c>
      <c r="I312">
        <f t="shared" si="30"/>
        <v>-2.8499838966807065</v>
      </c>
      <c r="K312">
        <f t="shared" si="31"/>
        <v>-0.23764960430637966</v>
      </c>
      <c r="M312">
        <f t="shared" si="32"/>
        <v>-0.23764960430637966</v>
      </c>
      <c r="N312" s="13">
        <f t="shared" si="33"/>
        <v>2.278477028464267E-8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6.1187630768969861</v>
      </c>
      <c r="H313" s="10">
        <f t="shared" si="34"/>
        <v>-0.23418373681218654</v>
      </c>
      <c r="I313">
        <f t="shared" si="30"/>
        <v>-2.8102048417462386</v>
      </c>
      <c r="K313">
        <f t="shared" si="31"/>
        <v>-0.23436840373443601</v>
      </c>
      <c r="M313">
        <f t="shared" si="32"/>
        <v>-0.23436840373443601</v>
      </c>
      <c r="N313" s="13">
        <f t="shared" si="33"/>
        <v>3.410187217309225E-8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6.1321351760062095</v>
      </c>
      <c r="H314" s="10">
        <f t="shared" si="34"/>
        <v>-0.23091357908274771</v>
      </c>
      <c r="I314">
        <f t="shared" si="30"/>
        <v>-2.7709629489929726</v>
      </c>
      <c r="K314">
        <f t="shared" si="31"/>
        <v>-0.23113174855653026</v>
      </c>
      <c r="M314">
        <f t="shared" si="32"/>
        <v>-0.23113174855653026</v>
      </c>
      <c r="N314" s="13">
        <f t="shared" si="33"/>
        <v>4.7597919290558709E-8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6.1455072751154347</v>
      </c>
      <c r="H315" s="10">
        <f t="shared" si="34"/>
        <v>-0.2276876076116405</v>
      </c>
      <c r="I315">
        <f t="shared" si="30"/>
        <v>-2.7322512913396859</v>
      </c>
      <c r="K315">
        <f t="shared" si="31"/>
        <v>-0.22793905549275656</v>
      </c>
      <c r="M315">
        <f t="shared" si="32"/>
        <v>-0.22793905549275656</v>
      </c>
      <c r="N315" s="13">
        <f t="shared" si="33"/>
        <v>6.322603691775473E-8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6.1588793742246528</v>
      </c>
      <c r="H316" s="10">
        <f t="shared" si="34"/>
        <v>-0.22450525199059396</v>
      </c>
      <c r="I316">
        <f t="shared" si="30"/>
        <v>-2.6940630238871277</v>
      </c>
      <c r="K316">
        <f t="shared" si="31"/>
        <v>-0.22478974828228648</v>
      </c>
      <c r="M316">
        <f t="shared" si="32"/>
        <v>-0.22478974828228648</v>
      </c>
      <c r="N316" s="13">
        <f t="shared" si="33"/>
        <v>8.0938139986799082E-8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6.1722514733338834</v>
      </c>
      <c r="H317" s="10">
        <f t="shared" si="34"/>
        <v>-0.22136594859487504</v>
      </c>
      <c r="I317">
        <f t="shared" si="30"/>
        <v>-2.6563913831385007</v>
      </c>
      <c r="K317">
        <f t="shared" si="31"/>
        <v>-0.22168325761736235</v>
      </c>
      <c r="M317">
        <f t="shared" si="32"/>
        <v>-0.22168325761736235</v>
      </c>
      <c r="N317" s="13">
        <f t="shared" si="33"/>
        <v>1.0068501575184929E-7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6.1856235724431086</v>
      </c>
      <c r="H318" s="10">
        <f t="shared" si="34"/>
        <v>-0.21826914051843005</v>
      </c>
      <c r="I318">
        <f t="shared" si="30"/>
        <v>-2.6192296862211606</v>
      </c>
      <c r="K318">
        <f t="shared" si="31"/>
        <v>-0.2186190210773416</v>
      </c>
      <c r="M318">
        <f t="shared" si="32"/>
        <v>-0.2186190210773416</v>
      </c>
      <c r="N318" s="13">
        <f t="shared" si="33"/>
        <v>1.2241640550426057E-7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6.198995671552332</v>
      </c>
      <c r="H319" s="10">
        <f t="shared" si="34"/>
        <v>-0.21521427750909852</v>
      </c>
      <c r="I319">
        <f t="shared" si="30"/>
        <v>-2.5825713301091824</v>
      </c>
      <c r="K319">
        <f t="shared" si="31"/>
        <v>-0.21559648306275159</v>
      </c>
      <c r="M319">
        <f t="shared" si="32"/>
        <v>-0.21559648306275159</v>
      </c>
      <c r="N319" s="13">
        <f t="shared" si="33"/>
        <v>1.4608108524324551E-7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6.2123677706615501</v>
      </c>
      <c r="H320" s="10">
        <f t="shared" si="34"/>
        <v>-0.21220081590397222</v>
      </c>
      <c r="I320">
        <f t="shared" si="30"/>
        <v>-2.5464097908476666</v>
      </c>
      <c r="K320">
        <f t="shared" si="31"/>
        <v>-0.21261509472943982</v>
      </c>
      <c r="M320">
        <f t="shared" si="32"/>
        <v>-0.21261509472943982</v>
      </c>
      <c r="N320" s="13">
        <f t="shared" si="33"/>
        <v>1.7162694523081509E-7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6.2257398697707815</v>
      </c>
      <c r="H321" s="10">
        <f t="shared" si="34"/>
        <v>-0.20922821856488091</v>
      </c>
      <c r="I321">
        <f t="shared" si="30"/>
        <v>-2.5107386227785708</v>
      </c>
      <c r="K321">
        <f t="shared" si="31"/>
        <v>-0.20967431392279737</v>
      </c>
      <c r="M321">
        <f t="shared" si="32"/>
        <v>-0.20967431392279737</v>
      </c>
      <c r="N321" s="13">
        <f t="shared" si="33"/>
        <v>1.9900106835460913E-7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6.2391119688800067</v>
      </c>
      <c r="H322" s="10">
        <f t="shared" si="34"/>
        <v>-0.2062959548140646</v>
      </c>
      <c r="I322">
        <f t="shared" si="30"/>
        <v>-2.4755514577687752</v>
      </c>
      <c r="K322">
        <f t="shared" si="31"/>
        <v>-0.20677360511212009</v>
      </c>
      <c r="M322">
        <f t="shared" si="32"/>
        <v>-0.20677360511212009</v>
      </c>
      <c r="N322" s="13">
        <f t="shared" si="33"/>
        <v>2.2814980723250139E-7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6.2524840679892293</v>
      </c>
      <c r="H323" s="10">
        <f t="shared" si="34"/>
        <v>-0.2034035003699976</v>
      </c>
      <c r="I323">
        <f t="shared" si="30"/>
        <v>-2.440842004439971</v>
      </c>
      <c r="K323">
        <f t="shared" si="31"/>
        <v>-0.20391243932507486</v>
      </c>
      <c r="M323">
        <f t="shared" si="32"/>
        <v>-0.20391243932507486</v>
      </c>
      <c r="N323" s="13">
        <f t="shared" si="33"/>
        <v>2.5901885999512701E-7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6.2658561670984465</v>
      </c>
      <c r="H324" s="10">
        <f t="shared" si="34"/>
        <v>-0.20055033728343608</v>
      </c>
      <c r="I324">
        <f t="shared" si="30"/>
        <v>-2.4066040474012329</v>
      </c>
      <c r="K324">
        <f t="shared" si="31"/>
        <v>-0.20109029408234236</v>
      </c>
      <c r="M324">
        <f t="shared" si="32"/>
        <v>-0.20109029408234236</v>
      </c>
      <c r="N324" s="13">
        <f t="shared" si="33"/>
        <v>2.9155334468511968E-7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6.2792282662076797</v>
      </c>
      <c r="H325" s="10">
        <f t="shared" si="34"/>
        <v>-0.19773595387366566</v>
      </c>
      <c r="I325">
        <f t="shared" si="30"/>
        <v>-2.3728314464839881</v>
      </c>
      <c r="K325">
        <f t="shared" si="31"/>
        <v>-0.19830665333241912</v>
      </c>
      <c r="M325">
        <f t="shared" si="32"/>
        <v>-0.19830665333241912</v>
      </c>
      <c r="N325" s="13">
        <f t="shared" si="33"/>
        <v>3.2569787222149188E-7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6.292600365316904</v>
      </c>
      <c r="H326" s="10">
        <f t="shared" si="34"/>
        <v>-0.19495984466500429</v>
      </c>
      <c r="I326">
        <f t="shared" si="30"/>
        <v>-2.3395181359800516</v>
      </c>
      <c r="K326">
        <f t="shared" si="31"/>
        <v>-0.1955610073866362</v>
      </c>
      <c r="M326">
        <f t="shared" si="32"/>
        <v>-0.1955610073866362</v>
      </c>
      <c r="N326" s="13">
        <f t="shared" si="33"/>
        <v>3.6139661787988449E-7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6.3059724644261275</v>
      </c>
      <c r="H327" s="10">
        <f t="shared" si="34"/>
        <v>-0.19222151032352555</v>
      </c>
      <c r="I327">
        <f t="shared" si="30"/>
        <v>-2.3066581238823067</v>
      </c>
      <c r="K327">
        <f t="shared" si="31"/>
        <v>-0.19285285285435158</v>
      </c>
      <c r="M327">
        <f t="shared" si="32"/>
        <v>-0.19285285285435158</v>
      </c>
      <c r="N327" s="13">
        <f t="shared" si="33"/>
        <v>3.9859339122981533E-7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6.3193445635353527</v>
      </c>
      <c r="H328" s="10">
        <f t="shared" si="34"/>
        <v>-0.18952045759406588</v>
      </c>
      <c r="I328">
        <f t="shared" si="30"/>
        <v>-2.2742454911287906</v>
      </c>
      <c r="K328">
        <f t="shared" si="31"/>
        <v>-0.19018169257839684</v>
      </c>
      <c r="M328">
        <f t="shared" si="32"/>
        <v>-0.19018169257839684</v>
      </c>
      <c r="N328" s="13">
        <f t="shared" si="33"/>
        <v>4.3723170450316573E-7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6.3327166626445752</v>
      </c>
      <c r="H329" s="10">
        <f t="shared" si="34"/>
        <v>-0.1868561992375018</v>
      </c>
      <c r="I329">
        <f t="shared" si="30"/>
        <v>-2.2422743908500218</v>
      </c>
      <c r="K329">
        <f t="shared" si="31"/>
        <v>-0.18754703557075747</v>
      </c>
      <c r="M329">
        <f t="shared" si="32"/>
        <v>-0.18754703557075747</v>
      </c>
      <c r="N329" s="13">
        <f t="shared" si="33"/>
        <v>4.7725483934614366E-7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6.3460887617538004</v>
      </c>
      <c r="H330" s="10">
        <f t="shared" si="34"/>
        <v>-0.18422825396831694</v>
      </c>
      <c r="I330">
        <f t="shared" si="30"/>
        <v>-2.2107390476198034</v>
      </c>
      <c r="K330">
        <f t="shared" si="31"/>
        <v>-0.18494839694850607</v>
      </c>
      <c r="M330">
        <f t="shared" si="32"/>
        <v>-0.18494839694850607</v>
      </c>
      <c r="N330" s="13">
        <f t="shared" si="33"/>
        <v>5.1860591191568354E-7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6.3594608608630256</v>
      </c>
      <c r="H331" s="10">
        <f t="shared" si="34"/>
        <v>-0.18163614639247425</v>
      </c>
      <c r="I331">
        <f t="shared" si="30"/>
        <v>-2.1796337567096908</v>
      </c>
      <c r="K331">
        <f t="shared" si="31"/>
        <v>-0.18238529787001476</v>
      </c>
      <c r="M331">
        <f t="shared" si="32"/>
        <v>-0.18238529787001476</v>
      </c>
      <c r="N331" s="13">
        <f t="shared" si="33"/>
        <v>5.6122793630113009E-7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6.3728329599722482</v>
      </c>
      <c r="H332" s="10">
        <f t="shared" si="34"/>
        <v>-0.1790794069456009</v>
      </c>
      <c r="I332">
        <f t="shared" si="30"/>
        <v>-2.1489528833472109</v>
      </c>
      <c r="K332">
        <f t="shared" si="31"/>
        <v>-0.17985726547144695</v>
      </c>
      <c r="M332">
        <f t="shared" si="32"/>
        <v>-0.17985726547144695</v>
      </c>
      <c r="N332" s="13">
        <f t="shared" si="33"/>
        <v>6.0506388623139554E-7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6.3862050590814734</v>
      </c>
      <c r="H333" s="10">
        <f t="shared" si="34"/>
        <v>-0.17655757183150081</v>
      </c>
      <c r="I333">
        <f t="shared" si="30"/>
        <v>-2.1186908619780098</v>
      </c>
      <c r="K333">
        <f t="shared" si="31"/>
        <v>-0.17736383280354864</v>
      </c>
      <c r="M333">
        <f t="shared" si="32"/>
        <v>-0.17736383280354864</v>
      </c>
      <c r="N333" s="13">
        <f t="shared" si="33"/>
        <v>6.5005675504751852E-7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6.3995771581906977</v>
      </c>
      <c r="H334" s="10">
        <f t="shared" si="34"/>
        <v>-0.17407018296100324</v>
      </c>
      <c r="I334">
        <f t="shared" si="30"/>
        <v>-2.0888421955320391</v>
      </c>
      <c r="K334">
        <f t="shared" si="31"/>
        <v>-0.17490453876875325</v>
      </c>
      <c r="M334">
        <f t="shared" si="32"/>
        <v>-0.17490453876875325</v>
      </c>
      <c r="N334" s="13">
        <f t="shared" si="33"/>
        <v>6.9614961392617936E-7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6.412949257299922</v>
      </c>
      <c r="H335" s="10">
        <f t="shared" si="34"/>
        <v>-0.17161678789115753</v>
      </c>
      <c r="I335">
        <f t="shared" si="30"/>
        <v>-2.0594014546938904</v>
      </c>
      <c r="K335">
        <f t="shared" si="31"/>
        <v>-0.17247892805860596</v>
      </c>
      <c r="M335">
        <f t="shared" si="32"/>
        <v>-0.17247892805860596</v>
      </c>
      <c r="N335" s="13">
        <f t="shared" si="33"/>
        <v>7.4328566832800254E-7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6.4263213564091473</v>
      </c>
      <c r="H336" s="10">
        <f t="shared" si="34"/>
        <v>-0.1691969397647855</v>
      </c>
      <c r="I336">
        <f t="shared" si="30"/>
        <v>-2.0303632771774263</v>
      </c>
      <c r="K336">
        <f t="shared" si="31"/>
        <v>-0.17008655109152143</v>
      </c>
      <c r="M336">
        <f t="shared" si="32"/>
        <v>-0.17008655109152143</v>
      </c>
      <c r="N336" s="13">
        <f t="shared" si="33"/>
        <v>7.9140831265685884E-7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6.4396934555183725</v>
      </c>
      <c r="H337" s="10">
        <f t="shared" si="34"/>
        <v>-0.16681019725039681</v>
      </c>
      <c r="I337">
        <f t="shared" si="30"/>
        <v>-2.0017223670047617</v>
      </c>
      <c r="K337">
        <f t="shared" si="31"/>
        <v>-0.16772696395088738</v>
      </c>
      <c r="M337">
        <f t="shared" si="32"/>
        <v>-0.16772696395088738</v>
      </c>
      <c r="N337" s="13">
        <f t="shared" si="33"/>
        <v>8.4046118312836239E-7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6.453065554627595</v>
      </c>
      <c r="H338" s="10">
        <f t="shared" si="34"/>
        <v>-0.16445612448248009</v>
      </c>
      <c r="I338">
        <f t="shared" si="30"/>
        <v>-1.9734734937897611</v>
      </c>
      <c r="K338">
        <f t="shared" si="31"/>
        <v>-0.16539972832352065</v>
      </c>
      <c r="M338">
        <f t="shared" si="32"/>
        <v>-0.16539972832352065</v>
      </c>
      <c r="N338" s="13">
        <f t="shared" si="33"/>
        <v>8.9038820882649439E-7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6.4664376537368202</v>
      </c>
      <c r="H339" s="10">
        <f t="shared" si="34"/>
        <v>-0.16213429100217314</v>
      </c>
      <c r="I339">
        <f t="shared" si="30"/>
        <v>-1.9456114920260776</v>
      </c>
      <c r="K339">
        <f t="shared" si="31"/>
        <v>-0.16310441143848453</v>
      </c>
      <c r="M339">
        <f t="shared" si="32"/>
        <v>-0.16310441143848453</v>
      </c>
      <c r="N339" s="13">
        <f t="shared" si="33"/>
        <v>9.4113366094901074E-7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6.4798097528460437</v>
      </c>
      <c r="H340" s="10">
        <f t="shared" si="34"/>
        <v>-0.15984427169832358</v>
      </c>
      <c r="I340">
        <f t="shared" ref="I340:I403" si="37">H340*$E$6</f>
        <v>-1.9181312603798828</v>
      </c>
      <c r="K340">
        <f t="shared" ref="K340:K403" si="38">(1/2)*($L$9*$L$4*EXP(-$L$7*$O$6*(G340/$O$6-1))-($L$9*$L$6*EXP(-$L$5*$O$6*(G340/$O$6-1))))</f>
        <v>-0.16084058600628423</v>
      </c>
      <c r="M340">
        <f t="shared" ref="M340:M403" si="39">(1/2)*($L$9*$O$4*EXP(-$O$8*$O$6*(G340/$O$6-1))-($L$9*$O$7*EXP(-$O$5*$O$6*(G340/$O$6-1))))</f>
        <v>-0.16084058600628423</v>
      </c>
      <c r="N340" s="13">
        <f t="shared" ref="N340:N403" si="40">(M340-H340)^2*O340</f>
        <v>9.9264220024711912E-7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6.4931818519552689</v>
      </c>
      <c r="H341" s="10">
        <f t="shared" ref="H341:H404" si="41">-(-$B$4)*(1+D341+$E$5*D341^3)*EXP(-D341)</f>
        <v>-0.15758564674894363</v>
      </c>
      <c r="I341">
        <f t="shared" si="37"/>
        <v>-1.8910277609873236</v>
      </c>
      <c r="K341">
        <f t="shared" si="38"/>
        <v>-0.1586078301584358</v>
      </c>
      <c r="M341">
        <f t="shared" si="39"/>
        <v>-0.1586078301584358</v>
      </c>
      <c r="N341" s="13">
        <f t="shared" si="40"/>
        <v>1.044858922641042E-6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6.5065539510644932</v>
      </c>
      <c r="H342" s="10">
        <f t="shared" si="41"/>
        <v>-0.15535800156306834</v>
      </c>
      <c r="I342">
        <f t="shared" si="37"/>
        <v>-1.8642960187568201</v>
      </c>
      <c r="K342">
        <f t="shared" si="38"/>
        <v>-0.15640572738742806</v>
      </c>
      <c r="M342">
        <f t="shared" si="39"/>
        <v>-0.15640572738742806</v>
      </c>
      <c r="N342" s="13">
        <f t="shared" si="40"/>
        <v>1.0977294030302521E-6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6.5199260501737184</v>
      </c>
      <c r="H343" s="10">
        <f t="shared" si="41"/>
        <v>-0.15316092672301981</v>
      </c>
      <c r="I343">
        <f t="shared" si="37"/>
        <v>-1.8379311206762377</v>
      </c>
      <c r="K343">
        <f t="shared" si="38"/>
        <v>-0.15423386648707707</v>
      </c>
      <c r="M343">
        <f t="shared" si="39"/>
        <v>-0.15423386648707707</v>
      </c>
      <c r="N343" s="13">
        <f t="shared" si="40"/>
        <v>1.1511997372952421E-6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6.5332981492829409</v>
      </c>
      <c r="H344" s="10">
        <f t="shared" si="41"/>
        <v>-0.15099401792708736</v>
      </c>
      <c r="I344">
        <f t="shared" si="37"/>
        <v>-1.8119282151250484</v>
      </c>
      <c r="K344">
        <f t="shared" si="38"/>
        <v>-0.15209184149328656</v>
      </c>
      <c r="M344">
        <f t="shared" si="39"/>
        <v>-0.15209184149328656</v>
      </c>
      <c r="N344" s="13">
        <f t="shared" si="40"/>
        <v>1.2052165825023214E-6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6.5466702483921662</v>
      </c>
      <c r="H345" s="10">
        <f t="shared" si="41"/>
        <v>-0.14885687593262392</v>
      </c>
      <c r="I345">
        <f t="shared" si="37"/>
        <v>-1.7862825111914871</v>
      </c>
      <c r="K345">
        <f t="shared" si="38"/>
        <v>-0.14997925162521256</v>
      </c>
      <c r="M345">
        <f t="shared" si="39"/>
        <v>-0.14997925162521256</v>
      </c>
      <c r="N345" s="13">
        <f t="shared" si="40"/>
        <v>1.259727195313816E-6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6.5600423475013914</v>
      </c>
      <c r="H346" s="10">
        <f t="shared" si="41"/>
        <v>-0.14674910649956804</v>
      </c>
      <c r="I346">
        <f t="shared" si="37"/>
        <v>-1.7609892779948164</v>
      </c>
      <c r="K346">
        <f t="shared" si="38"/>
        <v>-0.14789570122684911</v>
      </c>
      <c r="M346">
        <f t="shared" si="39"/>
        <v>-0.14789570122684911</v>
      </c>
      <c r="N346" s="13">
        <f t="shared" si="40"/>
        <v>1.3146794686287502E-6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6.5734144466106157</v>
      </c>
      <c r="H347" s="10">
        <f t="shared" si="41"/>
        <v>-0.14467032033439209</v>
      </c>
      <c r="I347">
        <f t="shared" si="37"/>
        <v>-1.7360438440127051</v>
      </c>
      <c r="K347">
        <f t="shared" si="38"/>
        <v>-0.14584079970902858</v>
      </c>
      <c r="M347">
        <f t="shared" si="39"/>
        <v>-0.14584079970902858</v>
      </c>
      <c r="N347" s="13">
        <f t="shared" si="40"/>
        <v>1.37002196644943E-6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6.5867865457198391</v>
      </c>
      <c r="H348" s="10">
        <f t="shared" si="41"/>
        <v>-0.14262013303448343</v>
      </c>
      <c r="I348">
        <f t="shared" si="37"/>
        <v>-1.7114415964138012</v>
      </c>
      <c r="K348">
        <f t="shared" si="38"/>
        <v>-0.14381416149185272</v>
      </c>
      <c r="M348">
        <f t="shared" si="39"/>
        <v>-0.14381416149185272</v>
      </c>
      <c r="N348" s="13">
        <f t="shared" si="40"/>
        <v>1.4257039570076983E-6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6.6001586448290643</v>
      </c>
      <c r="H349" s="10">
        <f t="shared" si="41"/>
        <v>-0.1405981650329603</v>
      </c>
      <c r="I349">
        <f t="shared" si="37"/>
        <v>-1.6871779803955236</v>
      </c>
      <c r="K349">
        <f t="shared" si="38"/>
        <v>-0.14181540594755013</v>
      </c>
      <c r="M349">
        <f t="shared" si="39"/>
        <v>-0.14181540594755013</v>
      </c>
      <c r="N349" s="13">
        <f t="shared" si="40"/>
        <v>1.481675444151483E-6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6.6135307439382869</v>
      </c>
      <c r="H350" s="10">
        <f t="shared" si="41"/>
        <v>-0.13860404154392758</v>
      </c>
      <c r="I350">
        <f t="shared" si="37"/>
        <v>-1.663248498527131</v>
      </c>
      <c r="K350">
        <f t="shared" si="38"/>
        <v>-0.13984415734377376</v>
      </c>
      <c r="M350">
        <f t="shared" si="39"/>
        <v>-0.13984415734377376</v>
      </c>
      <c r="N350" s="13">
        <f t="shared" si="40"/>
        <v>1.5378871970281193E-6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6.6269028430475121</v>
      </c>
      <c r="H351" s="10">
        <f t="shared" si="41"/>
        <v>-0.13663739250817317</v>
      </c>
      <c r="I351">
        <f t="shared" si="37"/>
        <v>-1.6396487100980779</v>
      </c>
      <c r="K351">
        <f t="shared" si="38"/>
        <v>-0.13790004478733228</v>
      </c>
      <c r="M351">
        <f t="shared" si="39"/>
        <v>-0.13790004478733228</v>
      </c>
      <c r="N351" s="13">
        <f t="shared" si="40"/>
        <v>1.5942907780657089E-6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6.6402749421567373</v>
      </c>
      <c r="H352" s="10">
        <f t="shared" si="41"/>
        <v>-0.13469785253931033</v>
      </c>
      <c r="I352">
        <f t="shared" si="37"/>
        <v>-1.6163742304717239</v>
      </c>
      <c r="K352">
        <f t="shared" si="38"/>
        <v>-0.13598270216836958</v>
      </c>
      <c r="M352">
        <f t="shared" si="39"/>
        <v>-0.13598270216836958</v>
      </c>
      <c r="N352" s="13">
        <f t="shared" si="40"/>
        <v>1.6508385692937019E-6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6.6536470412659616</v>
      </c>
      <c r="H353" s="10">
        <f t="shared" si="41"/>
        <v>-0.13278506087036582</v>
      </c>
      <c r="I353">
        <f t="shared" si="37"/>
        <v>-1.5934207304443899</v>
      </c>
      <c r="K353">
        <f t="shared" si="38"/>
        <v>-0.13409176810498738</v>
      </c>
      <c r="M353">
        <f t="shared" si="39"/>
        <v>-0.13409176810498738</v>
      </c>
      <c r="N353" s="13">
        <f t="shared" si="40"/>
        <v>1.707483797012331E-6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6.6670191403751859</v>
      </c>
      <c r="H354" s="10">
        <f t="shared" si="41"/>
        <v>-0.13089866130081837</v>
      </c>
      <c r="I354">
        <f t="shared" si="37"/>
        <v>-1.5707839356098203</v>
      </c>
      <c r="K354">
        <f t="shared" si="38"/>
        <v>-0.13222688588831835</v>
      </c>
      <c r="M354">
        <f t="shared" si="39"/>
        <v>-0.13222688588831835</v>
      </c>
      <c r="N354" s="13">
        <f t="shared" si="40"/>
        <v>1.7641805548394975E-6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6.6803912394844112</v>
      </c>
      <c r="H355" s="10">
        <f t="shared" si="41"/>
        <v>-0.12903830214408674</v>
      </c>
      <c r="I355">
        <f t="shared" si="37"/>
        <v>-1.5484596257290408</v>
      </c>
      <c r="K355">
        <f t="shared" si="38"/>
        <v>-0.13038770342805198</v>
      </c>
      <c r="M355">
        <f t="shared" si="39"/>
        <v>-0.13038770342805198</v>
      </c>
      <c r="N355" s="13">
        <f t="shared" si="40"/>
        <v>1.820883825167039E-6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6.6937633385936346</v>
      </c>
      <c r="H356" s="10">
        <f t="shared" si="41"/>
        <v>-0.12720363617547215</v>
      </c>
      <c r="I356">
        <f t="shared" si="37"/>
        <v>-1.5264436341056657</v>
      </c>
      <c r="K356">
        <f t="shared" si="38"/>
        <v>-0.12857387319841623</v>
      </c>
      <c r="M356">
        <f t="shared" si="39"/>
        <v>-0.12857387319841623</v>
      </c>
      <c r="N356" s="13">
        <f t="shared" si="40"/>
        <v>1.8775494990466757E-6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6.7071354377028589</v>
      </c>
      <c r="H357" s="10">
        <f t="shared" si="41"/>
        <v>-0.12539432058055269</v>
      </c>
      <c r="I357">
        <f t="shared" si="37"/>
        <v>-1.5047318469666324</v>
      </c>
      <c r="K357">
        <f t="shared" si="38"/>
        <v>-0.12678505218461344</v>
      </c>
      <c r="M357">
        <f t="shared" si="39"/>
        <v>-0.12678505218461344</v>
      </c>
      <c r="N357" s="13">
        <f t="shared" si="40"/>
        <v>1.9341343945333922E-6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6.7205075368120841</v>
      </c>
      <c r="H358" s="10">
        <f t="shared" si="41"/>
        <v>-0.12361001690403428</v>
      </c>
      <c r="I358">
        <f t="shared" si="37"/>
        <v>-1.4833202028484114</v>
      </c>
      <c r="K358">
        <f t="shared" si="38"/>
        <v>-0.1250209018297202</v>
      </c>
      <c r="M358">
        <f t="shared" si="39"/>
        <v>-0.1250209018297202</v>
      </c>
      <c r="N358" s="13">
        <f t="shared" si="40"/>
        <v>1.9905962735277583E-6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6.7338796359213067</v>
      </c>
      <c r="H359" s="10">
        <f t="shared" si="41"/>
        <v>-0.12185039099905697</v>
      </c>
      <c r="I359">
        <f t="shared" si="37"/>
        <v>-1.4622046919886835</v>
      </c>
      <c r="K359">
        <f t="shared" si="38"/>
        <v>-0.12328108798204274</v>
      </c>
      <c r="M359">
        <f t="shared" si="39"/>
        <v>-0.12328108798204274</v>
      </c>
      <c r="N359" s="13">
        <f t="shared" si="40"/>
        <v>2.0468938571245883E-6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6.7472517350305319</v>
      </c>
      <c r="H360" s="10">
        <f t="shared" si="41"/>
        <v>-0.12011511297695722</v>
      </c>
      <c r="I360">
        <f t="shared" si="37"/>
        <v>-1.4413813557234867</v>
      </c>
      <c r="K360">
        <f t="shared" si="38"/>
        <v>-0.12156528084293811</v>
      </c>
      <c r="M360">
        <f t="shared" si="39"/>
        <v>-0.12156528084293811</v>
      </c>
      <c r="N360" s="13">
        <f t="shared" si="40"/>
        <v>2.1029868395235581E-6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6.7606238341397571</v>
      </c>
      <c r="H361" s="10">
        <f t="shared" si="41"/>
        <v>-0.11840385715748837</v>
      </c>
      <c r="I361">
        <f t="shared" si="37"/>
        <v>-1.4208462858898605</v>
      </c>
      <c r="K361">
        <f t="shared" si="38"/>
        <v>-0.11987315491509895</v>
      </c>
      <c r="M361">
        <f t="shared" si="39"/>
        <v>-0.11987315491509895</v>
      </c>
      <c r="N361" s="13">
        <f t="shared" si="40"/>
        <v>2.1588359005194783E-6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6.7739959332489805</v>
      </c>
      <c r="H362" s="10">
        <f t="shared" si="41"/>
        <v>-0.11671630201949677</v>
      </c>
      <c r="I362">
        <f t="shared" si="37"/>
        <v>-1.4005956242339612</v>
      </c>
      <c r="K362">
        <f t="shared" si="38"/>
        <v>-0.11820438895130096</v>
      </c>
      <c r="M362">
        <f t="shared" si="39"/>
        <v>-0.11820438895130096</v>
      </c>
      <c r="N362" s="13">
        <f t="shared" si="40"/>
        <v>2.2144027166064049E-6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6.7873680323582049</v>
      </c>
      <c r="H363" s="10">
        <f t="shared" si="41"/>
        <v>-0.11505213015205659</v>
      </c>
      <c r="I363">
        <f t="shared" si="37"/>
        <v>-1.380625561824679</v>
      </c>
      <c r="K363">
        <f t="shared" si="38"/>
        <v>-0.11655866590361662</v>
      </c>
      <c r="M363">
        <f t="shared" si="39"/>
        <v>-0.11655866590361662</v>
      </c>
      <c r="N363" s="13">
        <f t="shared" si="40"/>
        <v>2.2696499707285318E-6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6.8007401314674301</v>
      </c>
      <c r="H364" s="10">
        <f t="shared" si="41"/>
        <v>-0.1134110282060604</v>
      </c>
      <c r="I364">
        <f t="shared" si="37"/>
        <v>-1.3609323384727248</v>
      </c>
      <c r="K364">
        <f t="shared" si="38"/>
        <v>-0.11493567287309496</v>
      </c>
      <c r="M364">
        <f t="shared" si="39"/>
        <v>-0.11493567287309496</v>
      </c>
      <c r="N364" s="13">
        <f t="shared" si="40"/>
        <v>2.3245413607169186E-6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6.8141122305766526</v>
      </c>
      <c r="H365" s="10">
        <f t="shared" si="41"/>
        <v>-0.11179268684626756</v>
      </c>
      <c r="I365">
        <f t="shared" si="37"/>
        <v>-1.3415122421552108</v>
      </c>
      <c r="K365">
        <f t="shared" si="38"/>
        <v>-0.11333510105990792</v>
      </c>
      <c r="M365">
        <f t="shared" si="39"/>
        <v>-0.11333510105990792</v>
      </c>
      <c r="N365" s="13">
        <f t="shared" si="40"/>
        <v>2.3790416064398138E-6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6.8274843296858778</v>
      </c>
      <c r="H366" s="10">
        <f t="shared" si="41"/>
        <v>-0.11019680070380779</v>
      </c>
      <c r="I366">
        <f t="shared" si="37"/>
        <v>-1.3223616084456935</v>
      </c>
      <c r="K366">
        <f t="shared" si="38"/>
        <v>-0.11175664571396024</v>
      </c>
      <c r="M366">
        <f t="shared" si="39"/>
        <v>-0.11175664571396024</v>
      </c>
      <c r="N366" s="13">
        <f t="shared" si="40"/>
        <v>2.4331164556975047E-6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6.840856428795103</v>
      </c>
      <c r="H367" s="10">
        <f t="shared" si="41"/>
        <v>-0.10862306832914115</v>
      </c>
      <c r="I367">
        <f t="shared" si="37"/>
        <v>-1.3034768199496938</v>
      </c>
      <c r="K367">
        <f t="shared" si="38"/>
        <v>-0.11020000608597082</v>
      </c>
      <c r="M367">
        <f t="shared" si="39"/>
        <v>-0.11020000608597082</v>
      </c>
      <c r="N367" s="13">
        <f t="shared" si="40"/>
        <v>2.4867326889149877E-6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6.8542285279043274</v>
      </c>
      <c r="H368" s="10">
        <f t="shared" si="41"/>
        <v>-0.10707119214547216</v>
      </c>
      <c r="I368">
        <f t="shared" si="37"/>
        <v>-1.2848543057456658</v>
      </c>
      <c r="K368">
        <f t="shared" si="38"/>
        <v>-0.10866488537901564</v>
      </c>
      <c r="M368">
        <f t="shared" si="39"/>
        <v>-0.10866488537901564</v>
      </c>
      <c r="N368" s="13">
        <f t="shared" si="40"/>
        <v>2.5398581226422839E-6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6.8676006270135508</v>
      </c>
      <c r="H369" s="10">
        <f t="shared" si="41"/>
        <v>-0.10554087840261796</v>
      </c>
      <c r="I369">
        <f t="shared" si="37"/>
        <v>-1.2664905408314155</v>
      </c>
      <c r="K369">
        <f t="shared" si="38"/>
        <v>-0.10715099070053728</v>
      </c>
      <c r="M369">
        <f t="shared" si="39"/>
        <v>-0.10715099070053728</v>
      </c>
      <c r="N369" s="13">
        <f t="shared" si="40"/>
        <v>2.5924616119110491E-6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6.880972726122776</v>
      </c>
      <c r="H370" s="10">
        <f t="shared" si="41"/>
        <v>-0.10403183713132881</v>
      </c>
      <c r="I370">
        <f t="shared" si="37"/>
        <v>-1.2483820455759458</v>
      </c>
      <c r="K370">
        <f t="shared" si="38"/>
        <v>-0.10565803301482123</v>
      </c>
      <c r="M370">
        <f t="shared" si="39"/>
        <v>-0.10565803301482123</v>
      </c>
      <c r="N370" s="13">
        <f t="shared" si="40"/>
        <v>2.6445130514876765E-6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6.8943448252319985</v>
      </c>
      <c r="H371" s="10">
        <f t="shared" si="41"/>
        <v>-0.10254378209806043</v>
      </c>
      <c r="I371">
        <f t="shared" si="37"/>
        <v>-1.2305253851767253</v>
      </c>
      <c r="K371">
        <f t="shared" si="38"/>
        <v>-0.10418572709593547</v>
      </c>
      <c r="M371">
        <f t="shared" si="39"/>
        <v>-0.10418572709593547</v>
      </c>
      <c r="N371" s="13">
        <f t="shared" si="40"/>
        <v>2.6959833760468616E-6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6.9077169243412238</v>
      </c>
      <c r="H372" s="10">
        <f t="shared" si="41"/>
        <v>-0.10107643076019558</v>
      </c>
      <c r="I372">
        <f t="shared" si="37"/>
        <v>-1.212917169122347</v>
      </c>
      <c r="K372">
        <f t="shared" si="38"/>
        <v>-0.10273379148113247</v>
      </c>
      <c r="M372">
        <f t="shared" si="39"/>
        <v>-0.10273379148113247</v>
      </c>
      <c r="N372" s="13">
        <f t="shared" si="40"/>
        <v>2.7468445593044483E-6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6.921089023450449</v>
      </c>
      <c r="H373" s="10">
        <f t="shared" si="41"/>
        <v>-9.9629504221715195E-2</v>
      </c>
      <c r="I373">
        <f t="shared" si="37"/>
        <v>-1.1955540506605824</v>
      </c>
      <c r="K373">
        <f t="shared" si="38"/>
        <v>-0.1013019484247165</v>
      </c>
      <c r="M373">
        <f t="shared" si="39"/>
        <v>-0.1013019484247165</v>
      </c>
      <c r="N373" s="13">
        <f t="shared" si="40"/>
        <v>2.7970696121526715E-6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6.9344611225596733</v>
      </c>
      <c r="H374" s="10">
        <f t="shared" si="41"/>
        <v>-9.8202727189315123E-2</v>
      </c>
      <c r="I374">
        <f t="shared" si="37"/>
        <v>-1.1784327262717815</v>
      </c>
      <c r="K374">
        <f t="shared" si="38"/>
        <v>-9.9889923852369319E-2</v>
      </c>
      <c r="M374">
        <f t="shared" si="39"/>
        <v>-9.9889923852369319E-2</v>
      </c>
      <c r="N374" s="13">
        <f t="shared" si="40"/>
        <v>2.8466325798212168E-6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6.9478332216688976</v>
      </c>
      <c r="H375" s="10">
        <f t="shared" si="41"/>
        <v>-9.6795827928969291E-2</v>
      </c>
      <c r="I375">
        <f t="shared" si="37"/>
        <v>-1.1615499351476315</v>
      </c>
      <c r="K375">
        <f t="shared" si="38"/>
        <v>-9.8497447315938166E-2</v>
      </c>
      <c r="M375">
        <f t="shared" si="39"/>
        <v>-9.8497447315938166E-2</v>
      </c>
      <c r="N375" s="13">
        <f t="shared" si="40"/>
        <v>2.8955085381083303E-6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6.9612053207781228</v>
      </c>
      <c r="H376" s="10">
        <f t="shared" si="41"/>
        <v>-9.5408538222935088E-2</v>
      </c>
      <c r="I376">
        <f t="shared" si="37"/>
        <v>-1.144902458675221</v>
      </c>
      <c r="K376">
        <f t="shared" si="38"/>
        <v>-9.7124251948680421E-2</v>
      </c>
      <c r="M376">
        <f t="shared" si="39"/>
        <v>-9.7124251948680421E-2</v>
      </c>
      <c r="N376" s="13">
        <f t="shared" si="40"/>
        <v>2.9436735887109302E-6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6.9745774198873463</v>
      </c>
      <c r="H377" s="10">
        <f t="shared" si="41"/>
        <v>-9.4040593327201064E-2</v>
      </c>
      <c r="I377">
        <f t="shared" si="37"/>
        <v>-1.1284871199264128</v>
      </c>
      <c r="K377">
        <f t="shared" si="38"/>
        <v>-9.577007442096773E-2</v>
      </c>
      <c r="M377">
        <f t="shared" si="39"/>
        <v>-9.577007442096773E-2</v>
      </c>
      <c r="N377" s="13">
        <f t="shared" si="40"/>
        <v>2.9911048536963434E-6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6.9879495189965706</v>
      </c>
      <c r="H378" s="10">
        <f t="shared" si="41"/>
        <v>-9.2691731929373064E-2</v>
      </c>
      <c r="I378">
        <f t="shared" si="37"/>
        <v>-1.1123007831524767</v>
      </c>
      <c r="K378">
        <f t="shared" si="38"/>
        <v>-9.4434654896443121E-2</v>
      </c>
      <c r="M378">
        <f t="shared" si="39"/>
        <v>-9.4434654896443121E-2</v>
      </c>
      <c r="N378" s="13">
        <f t="shared" si="40"/>
        <v>3.0377804691402908E-6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7.0013216181057958</v>
      </c>
      <c r="H379" s="10">
        <f t="shared" si="41"/>
        <v>-9.1361696106998555E-2</v>
      </c>
      <c r="I379">
        <f t="shared" si="37"/>
        <v>-1.0963403532839826</v>
      </c>
      <c r="K379">
        <f t="shared" si="38"/>
        <v>-9.3117736988633446E-2</v>
      </c>
      <c r="M379">
        <f t="shared" si="39"/>
        <v>-9.3117736988633446E-2</v>
      </c>
      <c r="N379" s="13">
        <f t="shared" si="40"/>
        <v>3.0836795779730432E-6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7.0146937172150192</v>
      </c>
      <c r="H380" s="10">
        <f t="shared" si="41"/>
        <v>-9.0050231286325125E-2</v>
      </c>
      <c r="I380">
        <f t="shared" si="37"/>
        <v>-1.0806027754359016</v>
      </c>
      <c r="K380">
        <f t="shared" si="38"/>
        <v>-9.1819067718013653E-2</v>
      </c>
      <c r="M380">
        <f t="shared" si="39"/>
        <v>-9.1819067718013653E-2</v>
      </c>
      <c r="N380" s="13">
        <f t="shared" si="40"/>
        <v>3.1287823220686046E-6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7.0280658163242435</v>
      </c>
      <c r="H381" s="10">
        <f t="shared" si="41"/>
        <v>-8.8757086201492419E-2</v>
      </c>
      <c r="I381">
        <f t="shared" si="37"/>
        <v>-1.065085034417909</v>
      </c>
      <c r="K381">
        <f t="shared" si="38"/>
        <v>-9.0538397469519805E-2</v>
      </c>
      <c r="M381">
        <f t="shared" si="39"/>
        <v>-9.0538397469519805E-2</v>
      </c>
      <c r="N381" s="13">
        <f t="shared" si="40"/>
        <v>3.1730698336013327E-6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7.0414379154334688</v>
      </c>
      <c r="H382" s="10">
        <f t="shared" si="41"/>
        <v>-8.748201285415394E-2</v>
      </c>
      <c r="I382">
        <f t="shared" si="37"/>
        <v>-1.0497841542498474</v>
      </c>
      <c r="K382">
        <f t="shared" si="38"/>
        <v>-8.9275479950510467E-2</v>
      </c>
      <c r="M382">
        <f t="shared" si="39"/>
        <v>-8.9275479950510467E-2</v>
      </c>
      <c r="N382" s="13">
        <f t="shared" si="40"/>
        <v>3.2165242257135119E-6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7.0548100145426931</v>
      </c>
      <c r="H383" s="10">
        <f t="shared" si="41"/>
        <v>-8.6224766473527156E-2</v>
      </c>
      <c r="I383">
        <f t="shared" si="37"/>
        <v>-1.0346971976823258</v>
      </c>
      <c r="K383">
        <f t="shared" si="38"/>
        <v>-8.8030072149175104E-2</v>
      </c>
      <c r="M383">
        <f t="shared" si="39"/>
        <v>-8.8030072149175104E-2</v>
      </c>
      <c r="N383" s="13">
        <f t="shared" si="40"/>
        <v>3.2591285825266918E-6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7.0681821136519165</v>
      </c>
      <c r="H384" s="10">
        <f t="shared" si="41"/>
        <v>-8.4985105476869091E-2</v>
      </c>
      <c r="I384">
        <f t="shared" si="37"/>
        <v>-1.019821265722429</v>
      </c>
      <c r="K384">
        <f t="shared" si="38"/>
        <v>-8.6801934293382968E-2</v>
      </c>
      <c r="M384">
        <f t="shared" si="39"/>
        <v>-8.6801934293382968E-2</v>
      </c>
      <c r="N384" s="13">
        <f t="shared" si="40"/>
        <v>3.3008669485152145E-6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7.0815542127611417</v>
      </c>
      <c r="H385" s="10">
        <f t="shared" si="41"/>
        <v>-8.3762791430374448E-2</v>
      </c>
      <c r="I385">
        <f t="shared" si="37"/>
        <v>-1.0051534971644933</v>
      </c>
      <c r="K385">
        <f t="shared" si="38"/>
        <v>-8.559082980997601E-2</v>
      </c>
      <c r="M385">
        <f t="shared" si="39"/>
        <v>-8.559082980997601E-2</v>
      </c>
      <c r="N385" s="13">
        <f t="shared" si="40"/>
        <v>3.3417243172963067E-6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7.0949263118703643</v>
      </c>
      <c r="H386" s="10">
        <f t="shared" si="41"/>
        <v>-8.2557589010494536E-2</v>
      </c>
      <c r="I386">
        <f t="shared" si="37"/>
        <v>-0.99069106812593444</v>
      </c>
      <c r="K386">
        <f t="shared" si="38"/>
        <v>-8.4396525284499466E-2</v>
      </c>
      <c r="M386">
        <f t="shared" si="39"/>
        <v>-8.4396525284499466E-2</v>
      </c>
      <c r="N386" s="13">
        <f t="shared" si="40"/>
        <v>3.3816866198511322E-6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7.1082984109795895</v>
      </c>
      <c r="H387" s="10">
        <f t="shared" si="41"/>
        <v>-8.1369265965673232E-2</v>
      </c>
      <c r="I387">
        <f t="shared" si="37"/>
        <v>-0.97643119158807878</v>
      </c>
      <c r="K387">
        <f t="shared" si="38"/>
        <v>-8.3218790421366762E-2</v>
      </c>
      <c r="M387">
        <f t="shared" si="39"/>
        <v>-8.3218790421366762E-2</v>
      </c>
      <c r="N387" s="13">
        <f t="shared" si="40"/>
        <v>3.4207407122084476E-6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7.1216705100888147</v>
      </c>
      <c r="H388" s="10">
        <f t="shared" si="41"/>
        <v>-8.0197593078498525E-2</v>
      </c>
      <c r="I388">
        <f t="shared" si="37"/>
        <v>-0.9623711169419823</v>
      </c>
      <c r="K388">
        <f t="shared" si="38"/>
        <v>-8.2057398004462739E-2</v>
      </c>
      <c r="M388">
        <f t="shared" si="39"/>
        <v>-8.2057398004462739E-2</v>
      </c>
      <c r="N388" s="13">
        <f t="shared" si="40"/>
        <v>3.458874362640758E-6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7.135042609198039</v>
      </c>
      <c r="H389" s="10">
        <f t="shared" si="41"/>
        <v>-7.9042344128265329E-2</v>
      </c>
      <c r="I389">
        <f t="shared" si="37"/>
        <v>-0.94850812953918395</v>
      </c>
      <c r="K389">
        <f t="shared" si="38"/>
        <v>-8.091212385817334E-2</v>
      </c>
      <c r="M389">
        <f t="shared" si="39"/>
        <v>-8.091212385817334E-2</v>
      </c>
      <c r="N389" s="13">
        <f t="shared" si="40"/>
        <v>3.4960762383748746E-6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7.1484147083072624</v>
      </c>
      <c r="H390" s="10">
        <f t="shared" si="41"/>
        <v>-7.7903295853948437E-2</v>
      </c>
      <c r="I390">
        <f t="shared" si="37"/>
        <v>-0.93483955024738119</v>
      </c>
      <c r="K390">
        <f t="shared" si="38"/>
        <v>-7.9782746808845825E-2</v>
      </c>
      <c r="M390">
        <f t="shared" si="39"/>
        <v>-7.9782746808845825E-2</v>
      </c>
      <c r="N390" s="13">
        <f t="shared" si="40"/>
        <v>3.5323358918647041E-6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7.1617868074164877</v>
      </c>
      <c r="H391" s="10">
        <f t="shared" si="41"/>
        <v>-7.6780227917581045E-2</v>
      </c>
      <c r="I391">
        <f t="shared" si="37"/>
        <v>-0.92136273501097254</v>
      </c>
      <c r="K391">
        <f t="shared" si="38"/>
        <v>-7.8669048646675246E-2</v>
      </c>
      <c r="M391">
        <f t="shared" si="39"/>
        <v>-7.8669048646675246E-2</v>
      </c>
      <c r="N391" s="13">
        <f t="shared" si="40"/>
        <v>3.5676437466559491E-6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7.1751589065257111</v>
      </c>
      <c r="H392" s="10">
        <f t="shared" si="41"/>
        <v>-7.5672922868037548E-2</v>
      </c>
      <c r="I392">
        <f t="shared" si="37"/>
        <v>-0.90807507441645052</v>
      </c>
      <c r="K392">
        <f t="shared" si="38"/>
        <v>-7.7570814088013237E-2</v>
      </c>
      <c r="M392">
        <f t="shared" si="39"/>
        <v>-7.7570814088013237E-2</v>
      </c>
      <c r="N392" s="13">
        <f t="shared" si="40"/>
        <v>3.60199108286081E-6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7.1885310056349363</v>
      </c>
      <c r="H393" s="10">
        <f t="shared" si="41"/>
        <v>-7.4581166105216229E-2</v>
      </c>
      <c r="I393">
        <f t="shared" si="37"/>
        <v>-0.89497399326259475</v>
      </c>
      <c r="K393">
        <f t="shared" si="38"/>
        <v>-7.6487830738096188E-2</v>
      </c>
      <c r="M393">
        <f t="shared" si="39"/>
        <v>-7.6487830738096188E-2</v>
      </c>
      <c r="N393" s="13">
        <f t="shared" si="40"/>
        <v>3.6353700222752695E-6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7.2019031047441615</v>
      </c>
      <c r="H394" s="10">
        <f t="shared" si="41"/>
        <v>-7.3504745844620176E-2</v>
      </c>
      <c r="I394">
        <f t="shared" si="37"/>
        <v>-0.88205695013544205</v>
      </c>
      <c r="K394">
        <f t="shared" si="38"/>
        <v>-7.5419889054192765E-2</v>
      </c>
      <c r="M394">
        <f t="shared" si="39"/>
        <v>-7.5419889054192765E-2</v>
      </c>
      <c r="N394" s="13">
        <f t="shared" si="40"/>
        <v>3.6677735131719996E-6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7.2152752038533849</v>
      </c>
      <c r="H395" s="10">
        <f t="shared" si="41"/>
        <v>-7.2443453082331966E-2</v>
      </c>
      <c r="I395">
        <f t="shared" si="37"/>
        <v>-0.86932143698798359</v>
      </c>
      <c r="K395">
        <f t="shared" si="38"/>
        <v>-7.4366782309164076E-2</v>
      </c>
      <c r="M395">
        <f t="shared" si="39"/>
        <v>-7.4366782309164076E-2</v>
      </c>
      <c r="N395" s="13">
        <f t="shared" si="40"/>
        <v>3.699195314786602E-6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7.2286473029626093</v>
      </c>
      <c r="H396" s="10">
        <f t="shared" si="41"/>
        <v>-7.1397081560380937E-2</v>
      </c>
      <c r="I396">
        <f t="shared" si="37"/>
        <v>-0.85676497872457125</v>
      </c>
      <c r="K396">
        <f t="shared" si="38"/>
        <v>-7.332830655543579E-2</v>
      </c>
      <c r="M396">
        <f t="shared" si="39"/>
        <v>-7.332830655543579E-2</v>
      </c>
      <c r="N396" s="13">
        <f t="shared" si="40"/>
        <v>3.729629981524618E-6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7.2420194020718345</v>
      </c>
      <c r="H397" s="10">
        <f t="shared" si="41"/>
        <v>-7.036542773249771E-2</v>
      </c>
      <c r="I397">
        <f t="shared" si="37"/>
        <v>-0.84438513278997251</v>
      </c>
      <c r="K397">
        <f t="shared" si="38"/>
        <v>-7.2304260589378763E-2</v>
      </c>
      <c r="M397">
        <f t="shared" si="39"/>
        <v>-7.2304260589378763E-2</v>
      </c>
      <c r="N397" s="13">
        <f t="shared" si="40"/>
        <v>3.7590728469215482E-6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7.2553915011810579</v>
      </c>
      <c r="H398" s="10">
        <f t="shared" si="41"/>
        <v>-6.9348290730255363E-2</v>
      </c>
      <c r="I398">
        <f t="shared" si="37"/>
        <v>-0.83217948876306436</v>
      </c>
      <c r="K398">
        <f t="shared" si="38"/>
        <v>-7.1294445916096127E-2</v>
      </c>
      <c r="M398">
        <f t="shared" si="39"/>
        <v>-7.1294445916096127E-2</v>
      </c>
      <c r="N398" s="13">
        <f t="shared" si="40"/>
        <v>3.7875200073749002E-6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7.2687636002902822</v>
      </c>
      <c r="H399" s="10">
        <f t="shared" si="41"/>
        <v>-6.8345472329591692E-2</v>
      </c>
      <c r="I399">
        <f t="shared" si="37"/>
        <v>-0.82014566795510024</v>
      </c>
      <c r="K399">
        <f t="shared" si="38"/>
        <v>-7.0298666714610186E-2</v>
      </c>
      <c r="M399">
        <f t="shared" si="39"/>
        <v>-7.0298666714610186E-2</v>
      </c>
      <c r="N399" s="13">
        <f t="shared" si="40"/>
        <v>3.8149683056677758E-6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7.2821356993995074</v>
      </c>
      <c r="H400" s="10">
        <f t="shared" si="41"/>
        <v>-6.7356776917711678E-2</v>
      </c>
      <c r="I400">
        <f t="shared" si="37"/>
        <v>-0.80828132301254008</v>
      </c>
      <c r="K400">
        <f t="shared" si="38"/>
        <v>-6.931672980345141E-2</v>
      </c>
      <c r="M400">
        <f t="shared" si="39"/>
        <v>-6.931672980345141E-2</v>
      </c>
      <c r="N400" s="13">
        <f t="shared" si="40"/>
        <v>3.8414153143195047E-6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7.2955077985087309</v>
      </c>
      <c r="H401" s="10">
        <f t="shared" si="41"/>
        <v>-6.6382011460365015E-2</v>
      </c>
      <c r="I401">
        <f t="shared" si="37"/>
        <v>-0.79658413752438018</v>
      </c>
      <c r="K401">
        <f t="shared" si="38"/>
        <v>-6.8348444606642356E-2</v>
      </c>
      <c r="M401">
        <f t="shared" si="39"/>
        <v>-6.8348444606642356E-2</v>
      </c>
      <c r="N401" s="13">
        <f t="shared" si="40"/>
        <v>3.8668593187782024E-6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7.3088798976179552</v>
      </c>
      <c r="H402" s="10">
        <f t="shared" si="41"/>
        <v>-6.5420985469497414E-2</v>
      </c>
      <c r="I402">
        <f t="shared" si="37"/>
        <v>-0.78505182563396891</v>
      </c>
      <c r="K402">
        <f t="shared" si="38"/>
        <v>-6.7393623120074159E-2</v>
      </c>
      <c r="M402">
        <f t="shared" si="39"/>
        <v>-6.7393623120074159E-2</v>
      </c>
      <c r="N402" s="13">
        <f t="shared" si="40"/>
        <v>3.8912993004729382E-6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7.3222519967271804</v>
      </c>
      <c r="H403" s="10">
        <f t="shared" si="41"/>
        <v>-6.4473510971270714E-2</v>
      </c>
      <c r="I403">
        <f t="shared" si="37"/>
        <v>-0.77368213165524857</v>
      </c>
      <c r="K403">
        <f t="shared" si="38"/>
        <v>-6.6452079878273743E-2</v>
      </c>
      <c r="M403">
        <f t="shared" si="39"/>
        <v>-6.6452079878273743E-2</v>
      </c>
      <c r="N403" s="13">
        <f t="shared" si="40"/>
        <v>3.9147349197591576E-6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7.3356240958364047</v>
      </c>
      <c r="H404" s="10">
        <f t="shared" si="41"/>
        <v>-6.3539402474450155E-2</v>
      </c>
      <c r="I404">
        <f t="shared" ref="I404:I467" si="44">H404*$E$6</f>
        <v>-0.7624728296934018</v>
      </c>
      <c r="K404">
        <f t="shared" ref="K404:K467" si="45">(1/2)*($L$9*$L$4*EXP(-$L$7*$O$6*(G404/$O$6-1))-($L$9*$L$6*EXP(-$L$5*$O$6*(G404/$O$6-1))))</f>
        <v>-6.5523631921557537E-2</v>
      </c>
      <c r="M404">
        <f t="shared" ref="M404:M467" si="46">(1/2)*($L$9*$O$4*EXP(-$O$8*$O$6*(G404/$O$6-1))-($L$9*$O$7*EXP(-$O$5*$O$6*(G404/$O$6-1))))</f>
        <v>-6.5523631921557537E-2</v>
      </c>
      <c r="N404" s="13">
        <f t="shared" ref="N404:N467" si="47">(M404-H404)^2*O404</f>
        <v>3.9371664987680704E-6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7.3489961949456282</v>
      </c>
      <c r="H405" s="10">
        <f t="shared" ref="H405:H469" si="48">-(-$B$4)*(1+D405+$E$5*D405^3)*EXP(-D405)</f>
        <v>-6.2618476939154483E-2</v>
      </c>
      <c r="I405">
        <f t="shared" si="44"/>
        <v>-0.75142172326985379</v>
      </c>
      <c r="K405">
        <f t="shared" si="45"/>
        <v>-6.4608098763568086E-2</v>
      </c>
      <c r="M405">
        <f t="shared" si="46"/>
        <v>-6.4608098763568086E-2</v>
      </c>
      <c r="N405" s="13">
        <f t="shared" si="47"/>
        <v>3.9585950041829174E-6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7.3623682940548534</v>
      </c>
      <c r="H406" s="10">
        <f t="shared" si="48"/>
        <v>-6.1710553745966651E-2</v>
      </c>
      <c r="I406">
        <f t="shared" si="44"/>
        <v>-0.74052664495159981</v>
      </c>
      <c r="K406">
        <f t="shared" si="45"/>
        <v>-6.3705302359191834E-2</v>
      </c>
      <c r="M406">
        <f t="shared" si="46"/>
        <v>-6.3705302359191834E-2</v>
      </c>
      <c r="N406" s="13">
        <f t="shared" si="47"/>
        <v>3.9790220299637927E-6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7.3757403931640759</v>
      </c>
      <c r="H407" s="10">
        <f t="shared" si="48"/>
        <v>-6.0815454665400753E-2</v>
      </c>
      <c r="I407">
        <f t="shared" si="44"/>
        <v>-0.72978545598480904</v>
      </c>
      <c r="K407">
        <f t="shared" si="45"/>
        <v>-6.2815067072853323E-2</v>
      </c>
      <c r="M407">
        <f t="shared" si="46"/>
        <v>-6.2815067072853323E-2</v>
      </c>
      <c r="N407" s="13">
        <f t="shared" si="47"/>
        <v>3.9984497800382608E-6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7.3891124922733011</v>
      </c>
      <c r="H408" s="10">
        <f t="shared" si="48"/>
        <v>-5.9933003827723257E-2</v>
      </c>
      <c r="I408">
        <f t="shared" si="44"/>
        <v>-0.71919604593267905</v>
      </c>
      <c r="K408">
        <f t="shared" si="45"/>
        <v>-6.1937219647182934E-2</v>
      </c>
      <c r="M408">
        <f t="shared" si="46"/>
        <v>-6.1937219647182934E-2</v>
      </c>
      <c r="N408" s="13">
        <f t="shared" si="47"/>
        <v>4.0168810509724261E-6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7.4024845913825263</v>
      </c>
      <c r="H409" s="10">
        <f t="shared" si="48"/>
        <v>-5.9063027693124506E-2</v>
      </c>
      <c r="I409">
        <f t="shared" si="44"/>
        <v>-0.70875633231749413</v>
      </c>
      <c r="K409">
        <f t="shared" si="45"/>
        <v>-6.1071589172056163E-2</v>
      </c>
      <c r="M409">
        <f t="shared" si="46"/>
        <v>-6.1071589172056163E-2</v>
      </c>
      <c r="N409" s="13">
        <f t="shared" si="47"/>
        <v>4.034319214648126E-6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7.4158566904917507</v>
      </c>
      <c r="H410" s="10">
        <f t="shared" si="48"/>
        <v>-5.8205355022237226E-2</v>
      </c>
      <c r="I410">
        <f t="shared" si="44"/>
        <v>-0.69846426026684671</v>
      </c>
      <c r="K410">
        <f t="shared" si="45"/>
        <v>-6.0218007053999156E-2</v>
      </c>
      <c r="M410">
        <f t="shared" si="46"/>
        <v>-6.0218007053999156E-2</v>
      </c>
      <c r="N410" s="13">
        <f t="shared" si="47"/>
        <v>4.0507682009554253E-6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7.429228789600975</v>
      </c>
      <c r="H411" s="10">
        <f t="shared" si="48"/>
        <v>-5.735981684699952E-2</v>
      </c>
      <c r="I411">
        <f t="shared" si="44"/>
        <v>-0.68831780216399419</v>
      </c>
      <c r="K411">
        <f t="shared" si="45"/>
        <v>-5.9376306985958201E-2</v>
      </c>
      <c r="M411">
        <f t="shared" si="46"/>
        <v>-5.9376306985958201E-2</v>
      </c>
      <c r="N411" s="13">
        <f t="shared" si="47"/>
        <v>4.0662324805175992E-6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7.4426008887102002</v>
      </c>
      <c r="H412" s="10">
        <f t="shared" si="48"/>
        <v>-5.6526246441858205E-2</v>
      </c>
      <c r="I412">
        <f t="shared" si="44"/>
        <v>-0.6783149573022984</v>
      </c>
      <c r="K412">
        <f t="shared" si="45"/>
        <v>-5.8546324917430663E-2</v>
      </c>
      <c r="M412">
        <f t="shared" si="46"/>
        <v>-5.8546324917430663E-2</v>
      </c>
      <c r="N412" s="13">
        <f t="shared" si="47"/>
        <v>4.0807170474711454E-6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7.4559729878194236</v>
      </c>
      <c r="H413" s="10">
        <f t="shared" si="48"/>
        <v>-5.5704479295310305E-2</v>
      </c>
      <c r="I413">
        <f t="shared" si="44"/>
        <v>-0.66845375154372366</v>
      </c>
      <c r="K413">
        <f t="shared" si="45"/>
        <v>-5.7727899024952782E-2</v>
      </c>
      <c r="M413">
        <f t="shared" si="46"/>
        <v>-5.7727899024952782E-2</v>
      </c>
      <c r="N413" s="13">
        <f t="shared" si="47"/>
        <v>4.0942274023064343E-6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7.469345086928648</v>
      </c>
      <c r="H414" s="10">
        <f t="shared" si="48"/>
        <v>-5.4894353081778355E-2</v>
      </c>
      <c r="I414">
        <f t="shared" si="44"/>
        <v>-0.6587322369813402</v>
      </c>
      <c r="K414">
        <f t="shared" si="45"/>
        <v>-5.6920869682941473E-2</v>
      </c>
      <c r="M414">
        <f t="shared" si="46"/>
        <v>-5.6920869682941473E-2</v>
      </c>
      <c r="N414" s="13">
        <f t="shared" si="47"/>
        <v>4.1067695347897168E-6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7.4827171860378732</v>
      </c>
      <c r="H415" s="10">
        <f t="shared" si="48"/>
        <v>-5.4095707633817568E-2</v>
      </c>
      <c r="I415">
        <f t="shared" si="44"/>
        <v>-0.64914849160581078</v>
      </c>
      <c r="K415">
        <f t="shared" si="45"/>
        <v>-5.6125079434886968E-2</v>
      </c>
      <c r="M415">
        <f t="shared" si="46"/>
        <v>-5.6125079434886968E-2</v>
      </c>
      <c r="N415" s="13">
        <f t="shared" si="47"/>
        <v>4.1183499069756621E-6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7.4960892851470966</v>
      </c>
      <c r="H416" s="10">
        <f t="shared" si="48"/>
        <v>-5.3308384914650273E-2</v>
      </c>
      <c r="I416">
        <f t="shared" si="44"/>
        <v>-0.63970061897580321</v>
      </c>
      <c r="K416">
        <f t="shared" si="45"/>
        <v>-5.5340372964893601E-2</v>
      </c>
      <c r="M416">
        <f t="shared" si="46"/>
        <v>-5.5340372964893601E-2</v>
      </c>
      <c r="N416" s="13">
        <f t="shared" si="47"/>
        <v>4.1289754363316846E-6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7.5094613842563209</v>
      </c>
      <c r="H417" s="10">
        <f t="shared" si="48"/>
        <v>-5.2532228991025949E-2</v>
      </c>
      <c r="I417">
        <f t="shared" si="44"/>
        <v>-0.63038674789231142</v>
      </c>
      <c r="K417">
        <f t="shared" si="45"/>
        <v>-5.4566597069563488E-2</v>
      </c>
      <c r="M417">
        <f t="shared" si="46"/>
        <v>-5.4566597069563488E-2</v>
      </c>
      <c r="N417" s="13">
        <f t="shared" si="47"/>
        <v>4.1386534789725199E-6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7.5228334833655461</v>
      </c>
      <c r="H418" s="10">
        <f t="shared" si="48"/>
        <v>-5.1767086006402251E-2</v>
      </c>
      <c r="I418">
        <f t="shared" si="44"/>
        <v>-0.62120503207682698</v>
      </c>
      <c r="K418">
        <f t="shared" si="45"/>
        <v>-5.3803600630222624E-2</v>
      </c>
      <c r="M418">
        <f t="shared" si="46"/>
        <v>-5.3803600630222624E-2</v>
      </c>
      <c r="N418" s="13">
        <f t="shared" si="47"/>
        <v>4.1473918130342372E-6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7.5362055824747696</v>
      </c>
      <c r="H419" s="10">
        <f t="shared" si="48"/>
        <v>-5.1012804154444917E-2</v>
      </c>
      <c r="I419">
        <f t="shared" si="44"/>
        <v>-0.61215364985333898</v>
      </c>
      <c r="K419">
        <f t="shared" si="45"/>
        <v>-5.3051234585483567E-2</v>
      </c>
      <c r="M419">
        <f t="shared" si="46"/>
        <v>-5.3051234585483567E-2</v>
      </c>
      <c r="N419" s="13">
        <f t="shared" si="47"/>
        <v>4.1551986221844168E-6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7.5495776815839939</v>
      </c>
      <c r="H420" s="10">
        <f t="shared" si="48"/>
        <v>-5.0269233652842714E-2</v>
      </c>
      <c r="I420">
        <f t="shared" si="44"/>
        <v>-0.60323080383411254</v>
      </c>
      <c r="K420">
        <f t="shared" si="45"/>
        <v>-5.2309351904142459E-2</v>
      </c>
      <c r="M420">
        <f t="shared" si="46"/>
        <v>-5.2309351904142459E-2</v>
      </c>
      <c r="N420" s="13">
        <f t="shared" si="47"/>
        <v>4.162082479286331E-6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7.5629497806932191</v>
      </c>
      <c r="H421" s="10">
        <f t="shared" si="48"/>
        <v>-4.9536226717434795E-2</v>
      </c>
      <c r="I421">
        <f t="shared" si="44"/>
        <v>-0.59443472060921754</v>
      </c>
      <c r="K421">
        <f t="shared" si="45"/>
        <v>-5.1577807558407796E-2</v>
      </c>
      <c r="M421">
        <f t="shared" si="46"/>
        <v>-5.1577807558407796E-2</v>
      </c>
      <c r="N421" s="13">
        <f t="shared" si="47"/>
        <v>4.1680523302280251E-6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7.5763218798024434</v>
      </c>
      <c r="H422" s="10">
        <f t="shared" si="48"/>
        <v>-4.8813637536646783E-2</v>
      </c>
      <c r="I422">
        <f t="shared" si="44"/>
        <v>-0.58576365043976142</v>
      </c>
      <c r="K422">
        <f t="shared" si="45"/>
        <v>-5.0856458497456868E-2</v>
      </c>
      <c r="M422">
        <f t="shared" si="46"/>
        <v>-5.0856458497456868E-2</v>
      </c>
      <c r="N422" s="13">
        <f t="shared" si="47"/>
        <v>4.1731174779250393E-6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7.5896939789116669</v>
      </c>
      <c r="H423" s="10">
        <f t="shared" si="48"/>
        <v>-4.8101322246233057E-2</v>
      </c>
      <c r="I423">
        <f t="shared" si="44"/>
        <v>-0.57721586695479665</v>
      </c>
      <c r="K423">
        <f t="shared" si="45"/>
        <v>-5.0145163621315672E-2</v>
      </c>
      <c r="M423">
        <f t="shared" si="46"/>
        <v>-5.0145163621315672E-2</v>
      </c>
      <c r="N423" s="13">
        <f t="shared" si="47"/>
        <v>4.1772875664995959E-6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7.6030660780208921</v>
      </c>
      <c r="H424" s="10">
        <f t="shared" si="48"/>
        <v>-4.7399138904321417E-2</v>
      </c>
      <c r="I424">
        <f t="shared" si="44"/>
        <v>-0.56878966685185706</v>
      </c>
      <c r="K424">
        <f t="shared" si="45"/>
        <v>-4.9443783755061484E-2</v>
      </c>
      <c r="M424">
        <f t="shared" si="46"/>
        <v>-4.9443783755061484E-2</v>
      </c>
      <c r="N424" s="13">
        <f t="shared" si="47"/>
        <v>4.1805725656578707E-6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7.6164381771301164</v>
      </c>
      <c r="H425" s="10">
        <f t="shared" si="48"/>
        <v>-4.6706947466757881E-2</v>
      </c>
      <c r="I425">
        <f t="shared" si="44"/>
        <v>-0.56048336960109457</v>
      </c>
      <c r="K425">
        <f t="shared" si="45"/>
        <v>-4.8752181623342841E-2</v>
      </c>
      <c r="M425">
        <f t="shared" si="46"/>
        <v>-4.8752181623342841E-2</v>
      </c>
      <c r="N425" s="13">
        <f t="shared" si="47"/>
        <v>4.182982755261794E-6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7.6298102762393398</v>
      </c>
      <c r="H426" s="10">
        <f t="shared" si="48"/>
        <v>-4.6024609762747616E-2</v>
      </c>
      <c r="I426">
        <f t="shared" si="44"/>
        <v>-0.55229531715297142</v>
      </c>
      <c r="K426">
        <f t="shared" si="45"/>
        <v>-4.8070221825213887E-2</v>
      </c>
      <c r="M426">
        <f t="shared" si="46"/>
        <v>-4.8070221825213887E-2</v>
      </c>
      <c r="N426" s="13">
        <f t="shared" si="47"/>
        <v>4.1845287101075085E-6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7.643182375348565</v>
      </c>
      <c r="H427" s="10">
        <f t="shared" si="48"/>
        <v>-4.535198947078975E-2</v>
      </c>
      <c r="I427">
        <f t="shared" si="44"/>
        <v>-0.544223873649477</v>
      </c>
      <c r="K427">
        <f t="shared" si="45"/>
        <v>-4.7397770809280995E-2</v>
      </c>
      <c r="M427">
        <f t="shared" si="46"/>
        <v>-4.7397770809280995E-2</v>
      </c>
      <c r="N427" s="13">
        <f t="shared" si="47"/>
        <v>4.1852212849190315E-6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7.6565544744577894</v>
      </c>
      <c r="H428" s="10">
        <f t="shared" si="48"/>
        <v>-4.4688952094902305E-2</v>
      </c>
      <c r="I428">
        <f t="shared" si="44"/>
        <v>-0.53626742513882764</v>
      </c>
      <c r="K428">
        <f t="shared" si="45"/>
        <v>-4.6734696849157591E-2</v>
      </c>
      <c r="M428">
        <f t="shared" si="46"/>
        <v>-4.6734696849157591E-2</v>
      </c>
      <c r="N428" s="13">
        <f t="shared" si="47"/>
        <v>4.1850715995630177E-6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7.6699265735670128</v>
      </c>
      <c r="H429" s="10">
        <f t="shared" si="48"/>
        <v>-4.4035364941134962E-2</v>
      </c>
      <c r="I429">
        <f t="shared" si="44"/>
        <v>-0.52842437929361952</v>
      </c>
      <c r="K429">
        <f t="shared" si="45"/>
        <v>-4.608087001922382E-2</v>
      </c>
      <c r="M429">
        <f t="shared" si="46"/>
        <v>-4.608087001922382E-2</v>
      </c>
      <c r="N429" s="13">
        <f t="shared" si="47"/>
        <v>4.1840910244873048E-6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7.683298672676238</v>
      </c>
      <c r="H430" s="10">
        <f t="shared" si="48"/>
        <v>-4.3391097094365692E-2</v>
      </c>
      <c r="I430">
        <f t="shared" si="44"/>
        <v>-0.52069316513238828</v>
      </c>
      <c r="K430">
        <f t="shared" si="45"/>
        <v>-4.5436162170687966E-2</v>
      </c>
      <c r="M430">
        <f t="shared" si="46"/>
        <v>-4.5436162170687966E-2</v>
      </c>
      <c r="N430" s="13">
        <f t="shared" si="47"/>
        <v>4.1822911663930268E-6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7.6966707717854623</v>
      </c>
      <c r="H431" s="10">
        <f t="shared" si="48"/>
        <v>-4.275601939537934E-2</v>
      </c>
      <c r="I431">
        <f t="shared" si="44"/>
        <v>-0.51307223274455205</v>
      </c>
      <c r="K431">
        <f t="shared" si="45"/>
        <v>-4.4800446907947759E-2</v>
      </c>
      <c r="M431">
        <f t="shared" si="46"/>
        <v>-4.4800446907947759E-2</v>
      </c>
      <c r="N431" s="13">
        <f t="shared" si="47"/>
        <v>4.179683854146696E-6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7.7100428708946867</v>
      </c>
      <c r="H432" s="10">
        <f t="shared" si="48"/>
        <v>-4.2130004418224107E-2</v>
      </c>
      <c r="I432">
        <f t="shared" si="44"/>
        <v>-0.50556005301868923</v>
      </c>
      <c r="K432">
        <f t="shared" si="45"/>
        <v>-4.4173599565246045E-2</v>
      </c>
      <c r="M432">
        <f t="shared" si="46"/>
        <v>-4.4173599565246045E-2</v>
      </c>
      <c r="N432" s="13">
        <f t="shared" si="47"/>
        <v>4.1762811249316184E-6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7.7234149700039119</v>
      </c>
      <c r="H433" s="10">
        <f t="shared" si="48"/>
        <v>-4.1512926447843761E-2</v>
      </c>
      <c r="I433">
        <f t="shared" si="44"/>
        <v>-0.4981551173741251</v>
      </c>
      <c r="K433">
        <f t="shared" si="45"/>
        <v>-4.3555497183619479E-2</v>
      </c>
      <c r="M433">
        <f t="shared" si="46"/>
        <v>-4.3555497183619479E-2</v>
      </c>
      <c r="N433" s="13">
        <f t="shared" si="47"/>
        <v>4.1720952106473606E-6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7.7367870691131353</v>
      </c>
      <c r="H434" s="10">
        <f t="shared" si="48"/>
        <v>-4.0904661457982383E-2</v>
      </c>
      <c r="I434">
        <f t="shared" si="44"/>
        <v>-0.4908559374957886</v>
      </c>
      <c r="K434">
        <f t="shared" si="45"/>
        <v>-4.294601848813695E-2</v>
      </c>
      <c r="M434">
        <f t="shared" si="46"/>
        <v>-4.294601848813695E-2</v>
      </c>
      <c r="N434" s="13">
        <f t="shared" si="47"/>
        <v>4.1671385245614734E-6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7.7501591682223596</v>
      </c>
      <c r="H435" s="10">
        <f t="shared" si="48"/>
        <v>-4.0305087089358323E-2</v>
      </c>
      <c r="I435">
        <f t="shared" si="44"/>
        <v>-0.4836610450722999</v>
      </c>
      <c r="K435">
        <f t="shared" si="45"/>
        <v>-4.2345043865423544E-2</v>
      </c>
      <c r="M435">
        <f t="shared" si="46"/>
        <v>-4.2345043865423544E-2</v>
      </c>
      <c r="N435" s="13">
        <f t="shared" si="47"/>
        <v>4.1614236482144127E-6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7.7635312673315848</v>
      </c>
      <c r="H436" s="10">
        <f t="shared" si="48"/>
        <v>-3.9714082628105177E-2</v>
      </c>
      <c r="I436">
        <f t="shared" si="44"/>
        <v>-0.47656899153726212</v>
      </c>
      <c r="K436">
        <f t="shared" si="45"/>
        <v>-4.1752455341467931E-2</v>
      </c>
      <c r="M436">
        <f t="shared" si="46"/>
        <v>-4.1752455341467931E-2</v>
      </c>
      <c r="N436" s="13">
        <f t="shared" si="47"/>
        <v>4.1549633185818373E-6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7.7769033664408083</v>
      </c>
      <c r="H437" s="10">
        <f t="shared" si="48"/>
        <v>-3.9131528984476228E-2</v>
      </c>
      <c r="I437">
        <f t="shared" si="44"/>
        <v>-0.46957834781371477</v>
      </c>
      <c r="K437">
        <f t="shared" si="45"/>
        <v>-4.1168136559710494E-2</v>
      </c>
      <c r="M437">
        <f t="shared" si="46"/>
        <v>-4.1168136559710494E-2</v>
      </c>
      <c r="N437" s="13">
        <f t="shared" si="47"/>
        <v>4.1477704155015954E-6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7.7902754655500326</v>
      </c>
      <c r="H438" s="10">
        <f t="shared" si="48"/>
        <v>-3.8557308671809988E-2</v>
      </c>
      <c r="I438">
        <f t="shared" si="44"/>
        <v>-0.46268770406171988</v>
      </c>
      <c r="K438">
        <f t="shared" si="45"/>
        <v>-4.0591972759406986E-2</v>
      </c>
      <c r="M438">
        <f t="shared" si="46"/>
        <v>-4.0591972759406986E-2</v>
      </c>
      <c r="N438" s="13">
        <f t="shared" si="47"/>
        <v>4.1398579493569225E-6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7.8036475646592578</v>
      </c>
      <c r="H439" s="10">
        <f t="shared" si="48"/>
        <v>-3.7991305785753465E-2</v>
      </c>
      <c r="I439">
        <f t="shared" si="44"/>
        <v>-0.45589566942904158</v>
      </c>
      <c r="K439">
        <f t="shared" si="45"/>
        <v>-4.0023850754268057E-2</v>
      </c>
      <c r="M439">
        <f t="shared" si="46"/>
        <v>-4.0023850754268057E-2</v>
      </c>
      <c r="N439" s="13">
        <f t="shared" si="47"/>
        <v>4.1312390490339847E-6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7.8170196637684821</v>
      </c>
      <c r="H440" s="10">
        <f t="shared" si="48"/>
        <v>-3.7433405983740987E-2</v>
      </c>
      <c r="I440">
        <f t="shared" si="44"/>
        <v>-0.44920087180489188</v>
      </c>
      <c r="K440">
        <f t="shared" si="45"/>
        <v>-3.9463658911367966E-2</v>
      </c>
      <c r="M440">
        <f t="shared" si="46"/>
        <v>-3.9463658911367966E-2</v>
      </c>
      <c r="N440" s="13">
        <f t="shared" si="47"/>
        <v>4.1219269501379173E-6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7.8303917628777056</v>
      </c>
      <c r="H441" s="10">
        <f t="shared" si="48"/>
        <v>-3.6883496464725038E-2</v>
      </c>
      <c r="I441">
        <f t="shared" si="44"/>
        <v>-0.44260195757670046</v>
      </c>
      <c r="K441">
        <f t="shared" si="45"/>
        <v>-3.8911287130322769E-2</v>
      </c>
      <c r="M441">
        <f t="shared" si="46"/>
        <v>-3.8911287130322769E-2</v>
      </c>
      <c r="N441" s="13">
        <f t="shared" si="47"/>
        <v>4.1119349834852897E-6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7.8437638619869308</v>
      </c>
      <c r="H442" s="10">
        <f t="shared" si="48"/>
        <v>-3.6341465949157013E-2</v>
      </c>
      <c r="I442">
        <f t="shared" si="44"/>
        <v>-0.43609759138988413</v>
      </c>
      <c r="K442">
        <f t="shared" si="45"/>
        <v>-3.8366626822732189E-2</v>
      </c>
      <c r="M442">
        <f t="shared" si="46"/>
        <v>-3.8366626822732189E-2</v>
      </c>
      <c r="N442" s="13">
        <f t="shared" si="47"/>
        <v>4.1012765638597679E-6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7.8571359610961551</v>
      </c>
      <c r="H443" s="10">
        <f t="shared" si="48"/>
        <v>-3.5807204659214449E-2</v>
      </c>
      <c r="I443">
        <f t="shared" si="44"/>
        <v>-0.42968645591057342</v>
      </c>
      <c r="K443">
        <f t="shared" si="45"/>
        <v>-3.7829570891884746E-2</v>
      </c>
      <c r="M443">
        <f t="shared" si="46"/>
        <v>-3.7829570891884746E-2</v>
      </c>
      <c r="N443" s="13">
        <f t="shared" si="47"/>
        <v>4.0899651790450509E-6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7.8705080602053785</v>
      </c>
      <c r="H444" s="10">
        <f t="shared" si="48"/>
        <v>-3.5280604299272697E-2</v>
      </c>
      <c r="I444">
        <f t="shared" si="44"/>
        <v>-0.42336725159127236</v>
      </c>
      <c r="K444">
        <f t="shared" si="45"/>
        <v>-3.7300013712720841E-2</v>
      </c>
      <c r="M444">
        <f t="shared" si="46"/>
        <v>-3.7300013712720841E-2</v>
      </c>
      <c r="N444" s="13">
        <f t="shared" si="47"/>
        <v>4.0780143791229751E-6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7.8838801593146037</v>
      </c>
      <c r="H445" s="10">
        <f t="shared" si="48"/>
        <v>-3.4761558036617589E-2</v>
      </c>
      <c r="I445">
        <f t="shared" si="44"/>
        <v>-0.41713869643941104</v>
      </c>
      <c r="K445">
        <f t="shared" si="45"/>
        <v>-3.677785111205286E-2</v>
      </c>
      <c r="M445">
        <f t="shared" si="46"/>
        <v>-3.677785111205286E-2</v>
      </c>
      <c r="N445" s="13">
        <f t="shared" si="47"/>
        <v>4.065437766048225E-6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7.8972522584238281</v>
      </c>
      <c r="H446" s="10">
        <f t="shared" si="48"/>
        <v>-3.4249960482397049E-2</v>
      </c>
      <c r="I446">
        <f t="shared" si="44"/>
        <v>-0.41099952578876459</v>
      </c>
      <c r="K446">
        <f t="shared" si="45"/>
        <v>-3.6262980349038278E-2</v>
      </c>
      <c r="M446">
        <f t="shared" si="46"/>
        <v>-3.6262980349038278E-2</v>
      </c>
      <c r="N446" s="13">
        <f t="shared" si="47"/>
        <v>4.0522489834922704E-6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7.9106243575330515</v>
      </c>
      <c r="H447" s="10">
        <f t="shared" si="48"/>
        <v>-3.3745707672808385E-2</v>
      </c>
      <c r="I447">
        <f t="shared" si="44"/>
        <v>-0.40494849207370065</v>
      </c>
      <c r="K447">
        <f t="shared" si="45"/>
        <v>-3.57553000959029E-2</v>
      </c>
      <c r="M447">
        <f t="shared" si="46"/>
        <v>-3.57553000959029E-2</v>
      </c>
      <c r="N447" s="13">
        <f t="shared" si="47"/>
        <v>4.0384617069588855E-6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7.9239964566422767</v>
      </c>
      <c r="H448" s="10">
        <f t="shared" si="48"/>
        <v>-3.3248697050519201E-2</v>
      </c>
      <c r="I448">
        <f t="shared" si="44"/>
        <v>-0.39898436460623043</v>
      </c>
      <c r="K448">
        <f t="shared" si="45"/>
        <v>-3.525471041891183E-2</v>
      </c>
      <c r="M448">
        <f t="shared" si="46"/>
        <v>-3.525471041891183E-2</v>
      </c>
      <c r="N448" s="13">
        <f t="shared" si="47"/>
        <v>4.0240896341699449E-6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7.937368555751501</v>
      </c>
      <c r="H449" s="10">
        <f t="shared" si="48"/>
        <v>-3.2758827446318556E-2</v>
      </c>
      <c r="I449">
        <f t="shared" si="44"/>
        <v>-0.39310592935582267</v>
      </c>
      <c r="K449">
        <f t="shared" si="45"/>
        <v>-3.4761112759585641E-2</v>
      </c>
      <c r="M449">
        <f t="shared" si="46"/>
        <v>-3.4761112759585641E-2</v>
      </c>
      <c r="N449" s="13">
        <f t="shared" si="47"/>
        <v>4.0091464757250699E-6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7.9507406548607253</v>
      </c>
      <c r="H450" s="10">
        <f t="shared" si="48"/>
        <v>-3.2275999060996687E-2</v>
      </c>
      <c r="I450">
        <f t="shared" si="44"/>
        <v>-0.38731198873196027</v>
      </c>
      <c r="K450">
        <f t="shared" si="45"/>
        <v>-3.4274409916157329E-2</v>
      </c>
      <c r="M450">
        <f t="shared" si="46"/>
        <v>-3.4274409916157329E-2</v>
      </c>
      <c r="N450" s="13">
        <f t="shared" si="47"/>
        <v>3.9936459460238912E-6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7.9641127539699506</v>
      </c>
      <c r="H451" s="10">
        <f t="shared" si="48"/>
        <v>-3.1800113447449652E-2</v>
      </c>
      <c r="I451">
        <f t="shared" si="44"/>
        <v>-0.38160136136939582</v>
      </c>
      <c r="K451">
        <f t="shared" si="45"/>
        <v>-3.3794506025269656E-2</v>
      </c>
      <c r="M451">
        <f t="shared" si="46"/>
        <v>-3.3794506025269656E-2</v>
      </c>
      <c r="N451" s="13">
        <f t="shared" si="47"/>
        <v>3.9776017544635236E-6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7.977484853079174</v>
      </c>
      <c r="H452" s="10">
        <f t="shared" si="48"/>
        <v>-3.1331073493007351E-2</v>
      </c>
      <c r="I452">
        <f t="shared" si="44"/>
        <v>-0.37597288191608824</v>
      </c>
      <c r="K452">
        <f t="shared" si="45"/>
        <v>-3.3321306543907726E-2</v>
      </c>
      <c r="M452">
        <f t="shared" si="46"/>
        <v>-3.3321306543907726E-2</v>
      </c>
      <c r="N452" s="13">
        <f t="shared" si="47"/>
        <v>3.9610275968962155E-6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7.9908569521883983</v>
      </c>
      <c r="H453" s="10">
        <f t="shared" si="48"/>
        <v>-3.0868783401981459E-2</v>
      </c>
      <c r="I453">
        <f t="shared" si="44"/>
        <v>-0.37042540082377751</v>
      </c>
      <c r="K453">
        <f t="shared" si="45"/>
        <v>-3.2854718231565945E-2</v>
      </c>
      <c r="M453">
        <f t="shared" si="46"/>
        <v>-3.2854718231565945E-2</v>
      </c>
      <c r="N453" s="13">
        <f t="shared" si="47"/>
        <v>3.9439371473567616E-6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8.0042290512976226</v>
      </c>
      <c r="H454" s="10">
        <f t="shared" si="48"/>
        <v>-3.0413148678431534E-2</v>
      </c>
      <c r="I454">
        <f t="shared" si="44"/>
        <v>-0.36495778414117841</v>
      </c>
      <c r="K454">
        <f t="shared" si="45"/>
        <v>-3.2394649132645309E-2</v>
      </c>
      <c r="M454">
        <f t="shared" si="46"/>
        <v>-3.2394649132645309E-2</v>
      </c>
      <c r="N454" s="13">
        <f t="shared" si="47"/>
        <v>3.9263440500493959E-6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8.0176011504068487</v>
      </c>
      <c r="H455" s="10">
        <f t="shared" si="48"/>
        <v>-2.9964076109146115E-2</v>
      </c>
      <c r="I455">
        <f t="shared" si="44"/>
        <v>-0.35956891330975338</v>
      </c>
      <c r="K455">
        <f t="shared" si="45"/>
        <v>-3.1941008559079255E-2</v>
      </c>
      <c r="M455">
        <f t="shared" si="46"/>
        <v>-3.1941008559079255E-2</v>
      </c>
      <c r="N455" s="13">
        <f t="shared" si="47"/>
        <v>3.9082619115986472E-6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8.0309732495160713</v>
      </c>
      <c r="H456" s="10">
        <f t="shared" si="48"/>
        <v>-2.952147374683696E-2</v>
      </c>
      <c r="I456">
        <f t="shared" si="44"/>
        <v>-0.35425768496204352</v>
      </c>
      <c r="K456">
        <f t="shared" si="45"/>
        <v>-3.1493707073185037E-2</v>
      </c>
      <c r="M456">
        <f t="shared" si="46"/>
        <v>-3.1493707073185037E-2</v>
      </c>
      <c r="N456" s="13">
        <f t="shared" si="47"/>
        <v>3.889704293558002E-6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8.0443453486252956</v>
      </c>
      <c r="H457" s="10">
        <f t="shared" si="48"/>
        <v>-2.9085250893543389E-2</v>
      </c>
      <c r="I457">
        <f t="shared" si="44"/>
        <v>-0.34902301072252068</v>
      </c>
      <c r="K457">
        <f t="shared" si="45"/>
        <v>-3.1052656470737284E-2</v>
      </c>
      <c r="M457">
        <f t="shared" si="46"/>
        <v>-3.1052656470737284E-2</v>
      </c>
      <c r="N457" s="13">
        <f t="shared" si="47"/>
        <v>3.8706847051736442E-6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8.0577174477345199</v>
      </c>
      <c r="H458" s="10">
        <f t="shared" si="48"/>
        <v>-2.8655318084244697E-2</v>
      </c>
      <c r="I458">
        <f t="shared" si="44"/>
        <v>-0.34386381701093638</v>
      </c>
      <c r="K458">
        <f t="shared" si="45"/>
        <v>-3.0617769764262615E-2</v>
      </c>
      <c r="M458">
        <f t="shared" si="46"/>
        <v>-3.0617769764262615E-2</v>
      </c>
      <c r="N458" s="13">
        <f t="shared" si="47"/>
        <v>3.851216596405147E-6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8.0710895468437442</v>
      </c>
      <c r="H459" s="10">
        <f t="shared" si="48"/>
        <v>-2.8231587070678164E-2</v>
      </c>
      <c r="I459">
        <f t="shared" si="44"/>
        <v>-0.33877904484813798</v>
      </c>
      <c r="K459">
        <f t="shared" si="45"/>
        <v>-3.0188961166551488E-2</v>
      </c>
      <c r="M459">
        <f t="shared" si="46"/>
        <v>-3.0188961166551488E-2</v>
      </c>
      <c r="N459" s="13">
        <f t="shared" si="47"/>
        <v>3.8313133511959144E-6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8.0844616459529703</v>
      </c>
      <c r="H460" s="10">
        <f t="shared" si="48"/>
        <v>-2.7813970805360015E-2</v>
      </c>
      <c r="I460">
        <f t="shared" si="44"/>
        <v>-0.33376764966432015</v>
      </c>
      <c r="K460">
        <f t="shared" si="45"/>
        <v>-2.9766146074384811E-2</v>
      </c>
      <c r="M460">
        <f t="shared" si="46"/>
        <v>-2.9766146074384811E-2</v>
      </c>
      <c r="N460" s="13">
        <f t="shared" si="47"/>
        <v>3.8109882809920343E-6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8.0978337450621929</v>
      </c>
      <c r="H461" s="10">
        <f t="shared" si="48"/>
        <v>-2.7402383425807326E-2</v>
      </c>
      <c r="I461">
        <f t="shared" si="44"/>
        <v>-0.32882860110968792</v>
      </c>
      <c r="K461">
        <f t="shared" si="45"/>
        <v>-2.9349241052473846E-2</v>
      </c>
      <c r="M461">
        <f t="shared" si="46"/>
        <v>-2.9349241052473846E-2</v>
      </c>
      <c r="N461" s="13">
        <f t="shared" si="47"/>
        <v>3.7902546185095969E-6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8.1112058441714172</v>
      </c>
      <c r="H462" s="10">
        <f t="shared" si="48"/>
        <v>-2.699674023895822E-2</v>
      </c>
      <c r="I462">
        <f t="shared" si="44"/>
        <v>-0.32396088286749863</v>
      </c>
      <c r="K462">
        <f t="shared" si="45"/>
        <v>-2.8938163817608668E-2</v>
      </c>
      <c r="M462">
        <f t="shared" si="46"/>
        <v>-2.8938163817608668E-2</v>
      </c>
      <c r="N462" s="13">
        <f t="shared" si="47"/>
        <v>3.7691255117399129E-6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8.1245779432806433</v>
      </c>
      <c r="H463" s="10">
        <f t="shared" si="48"/>
        <v>-2.6596957705788338E-2</v>
      </c>
      <c r="I463">
        <f t="shared" si="44"/>
        <v>-0.31916349246946008</v>
      </c>
      <c r="K463">
        <f t="shared" si="45"/>
        <v>-2.8532833223015426E-2</v>
      </c>
      <c r="M463">
        <f t="shared" si="46"/>
        <v>-2.8532833223015426E-2</v>
      </c>
      <c r="N463" s="13">
        <f t="shared" si="47"/>
        <v>3.7476140181992439E-6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8.1379500423898659</v>
      </c>
      <c r="H464" s="10">
        <f t="shared" si="48"/>
        <v>-2.6202953426120869E-2</v>
      </c>
      <c r="I464">
        <f t="shared" si="44"/>
        <v>-0.31443544111345045</v>
      </c>
      <c r="K464">
        <f t="shared" si="45"/>
        <v>-2.8133169242917949E-2</v>
      </c>
      <c r="M464">
        <f t="shared" si="46"/>
        <v>-2.8133169242917949E-2</v>
      </c>
      <c r="N464" s="13">
        <f t="shared" si="47"/>
        <v>3.7257330994136202E-6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8.1513221414990902</v>
      </c>
      <c r="H465" s="10">
        <f t="shared" si="48"/>
        <v>-2.5814646123628389E-2</v>
      </c>
      <c r="I465">
        <f t="shared" si="44"/>
        <v>-0.30977575348354069</v>
      </c>
      <c r="K465">
        <f t="shared" si="45"/>
        <v>-2.7739092957301151E-2</v>
      </c>
      <c r="M465">
        <f t="shared" si="46"/>
        <v>-2.7739092957301151E-2</v>
      </c>
      <c r="N465" s="13">
        <f t="shared" si="47"/>
        <v>3.7034956156331216E-6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8.1646942406083163</v>
      </c>
      <c r="H466" s="10">
        <f t="shared" si="48"/>
        <v>-2.5431955631023739E-2</v>
      </c>
      <c r="I466">
        <f t="shared" si="44"/>
        <v>-0.30518346757228487</v>
      </c>
      <c r="K466">
        <f t="shared" si="45"/>
        <v>-2.7350526536875825E-2</v>
      </c>
      <c r="M466">
        <f t="shared" si="46"/>
        <v>-2.7350526536875825E-2</v>
      </c>
      <c r="N466" s="13">
        <f t="shared" si="47"/>
        <v>3.6809143207820927E-6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8.1780663397175388</v>
      </c>
      <c r="H467" s="10">
        <f t="shared" si="48"/>
        <v>-2.5054802875438119E-2</v>
      </c>
      <c r="I467">
        <f t="shared" si="44"/>
        <v>-0.3006576345052574</v>
      </c>
      <c r="K467">
        <f t="shared" si="45"/>
        <v>-2.6967393228239864E-2</v>
      </c>
      <c r="M467">
        <f t="shared" si="46"/>
        <v>-2.6967393228239864E-2</v>
      </c>
      <c r="N467" s="13">
        <f t="shared" si="47"/>
        <v>3.6580018576303029E-6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8.1914384388267631</v>
      </c>
      <c r="H468" s="10">
        <f t="shared" si="48"/>
        <v>-2.4683109863983886E-2</v>
      </c>
      <c r="I468">
        <f t="shared" ref="I468:I469" si="50">H468*$E$6</f>
        <v>-0.29619731836780661</v>
      </c>
      <c r="K468">
        <f t="shared" ref="K468:K469" si="51">(1/2)*($L$9*$L$4*EXP(-$L$7*$O$6*(G468/$O$6-1))-($L$9*$L$6*EXP(-$L$5*$O$6*(G468/$O$6-1))))</f>
        <v>-2.65896173392349E-2</v>
      </c>
      <c r="M468">
        <f t="shared" ref="M468:M469" si="52">(1/2)*($L$9*$O$4*EXP(-$O$8*$O$6*(G468/$O$6-1))-($L$9*$O$7*EXP(-$O$5*$O$6*(G468/$O$6-1))))</f>
        <v>-2.65896173392349E-2</v>
      </c>
      <c r="N468" s="13">
        <f t="shared" ref="N468:N469" si="53">(M468-H468)^2*O468</f>
        <v>3.6347707531879952E-6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8.2048105379359892</v>
      </c>
      <c r="H469" s="10">
        <f t="shared" si="48"/>
        <v>-2.4316799669500084E-2</v>
      </c>
      <c r="I469">
        <f t="shared" si="50"/>
        <v>-0.29180159603400102</v>
      </c>
      <c r="K469">
        <f t="shared" si="51"/>
        <v>-2.6217124224496211E-2</v>
      </c>
      <c r="M469">
        <f t="shared" si="52"/>
        <v>-2.6217124224496211E-2</v>
      </c>
      <c r="N469" s="13">
        <f t="shared" si="53"/>
        <v>3.6112334143212293E-6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L10" sqref="L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126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184</v>
      </c>
      <c r="K4" s="2" t="s">
        <v>263</v>
      </c>
      <c r="L4" s="4">
        <f>O4</f>
        <v>2.1173199620255176</v>
      </c>
      <c r="N4" s="12" t="s">
        <v>263</v>
      </c>
      <c r="O4" s="4">
        <v>2.1173199620255176</v>
      </c>
      <c r="P4" t="s">
        <v>46</v>
      </c>
      <c r="Q4" s="26" t="s">
        <v>268</v>
      </c>
      <c r="R4">
        <f>$O$6*2/SQRT(3)</f>
        <v>2.8399470207730975</v>
      </c>
      <c r="S4" t="s">
        <v>274</v>
      </c>
      <c r="X4" s="27"/>
    </row>
    <row r="5" spans="1:27" x14ac:dyDescent="0.4">
      <c r="A5" s="2" t="s">
        <v>20</v>
      </c>
      <c r="B5" s="67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1.0202377957177169</v>
      </c>
      <c r="N5" s="12" t="s">
        <v>2</v>
      </c>
      <c r="O5" s="4">
        <v>1.0202377957177169</v>
      </c>
      <c r="P5" t="s">
        <v>46</v>
      </c>
      <c r="Q5" s="28" t="s">
        <v>24</v>
      </c>
      <c r="R5" s="29">
        <f>O4</f>
        <v>2.1173199620255176</v>
      </c>
      <c r="S5" s="29">
        <f>O5</f>
        <v>1.0202377957177169</v>
      </c>
      <c r="T5" s="29">
        <f>O6</f>
        <v>2.459466265391435</v>
      </c>
      <c r="U5" s="29">
        <f>($O$6+$O$6*2/SQRT(3))/2</f>
        <v>2.6497066430822662</v>
      </c>
      <c r="V5" s="30" t="s">
        <v>110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67">
        <v>1.036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4.2346399240510353</v>
      </c>
      <c r="N6" s="12" t="s">
        <v>23</v>
      </c>
      <c r="O6" s="4">
        <v>2.459466265391435</v>
      </c>
      <c r="P6" t="s">
        <v>46</v>
      </c>
    </row>
    <row r="7" spans="1:27" x14ac:dyDescent="0.4">
      <c r="A7" s="63" t="s">
        <v>1</v>
      </c>
      <c r="B7" s="67">
        <v>3.9580000000000002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2.0404755914354338</v>
      </c>
      <c r="N7" s="18" t="s">
        <v>264</v>
      </c>
      <c r="O7" s="4">
        <f>2*O4</f>
        <v>4.2346399240510353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2.0404755914354338</v>
      </c>
      <c r="Q8" s="26" t="s">
        <v>268</v>
      </c>
      <c r="R8">
        <f>$O$6*2/SQRT(3)</f>
        <v>2.8399470207730975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2.1173199620255176</v>
      </c>
      <c r="S9" s="29">
        <f>O5</f>
        <v>1.0202377957177169</v>
      </c>
      <c r="T9" s="29">
        <f>O6</f>
        <v>2.459466265391435</v>
      </c>
      <c r="U9" s="29">
        <f>($O$6+$O$6*2/SQRT(3))/2</f>
        <v>2.6497066430822662</v>
      </c>
      <c r="V9" s="30" t="s">
        <v>110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267</v>
      </c>
      <c r="O12" s="20">
        <f>(O6-E4)/E4*100</f>
        <v>-4.3333229871201908E-3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0.43850880308988671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(1/2)*($L$9*$L$4*EXP(-$L$7*$O$6*(G19/$O$6-1))-($L$9*$L$6*EXP(-$L$5*$O$6*(G19/$O$6-1))))</f>
        <v>0.46300921108900894</v>
      </c>
      <c r="M19">
        <f>(1/2)*($L$9*$O$4*EXP(-$O$8*$O$6*(G19/$O$6-1))-($L$9*$O$7*EXP(-$O$5*$O$6*(G19/$O$6-1))))</f>
        <v>0.46300921108900894</v>
      </c>
      <c r="N19" s="13">
        <f>(M19-H19)^2*O19</f>
        <v>6.229120892988862E-6</v>
      </c>
      <c r="O19" s="13">
        <v>1</v>
      </c>
      <c r="P19" s="14">
        <f>SUMSQ(N26:N295)</f>
        <v>8.6896200918271181E-8</v>
      </c>
      <c r="Q19" s="1" t="s">
        <v>61</v>
      </c>
      <c r="R19" s="19">
        <f>O8/(O8-O5)*-B4/SQRT(L9)</f>
        <v>5.9886994619032272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(1/2)*($L$9*$L$4*EXP(-$L$7*$O$6*(G20/$O$6-1))-($L$9*$L$6*EXP(-$L$5*$O$6*(G20/$O$6-1))))</f>
        <v>-2.4963127397619189E-2</v>
      </c>
      <c r="M20">
        <f t="shared" ref="M20:M83" si="4">(1/2)*($L$9*$O$4*EXP(-$O$8*$O$6*(G20/$O$6-1))-($L$9*$O$7*EXP(-$O$5*$O$6*(G20/$O$6-1))))</f>
        <v>-2.4963127397619189E-2</v>
      </c>
      <c r="N20" s="13">
        <f t="shared" ref="N20:N83" si="5">(M20-H20)^2*O20</f>
        <v>9.5827807749405698E-6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-0.49266860206037677</v>
      </c>
      <c r="M21">
        <f t="shared" si="4"/>
        <v>-0.49266860206037677</v>
      </c>
      <c r="N21" s="13">
        <f t="shared" si="5"/>
        <v>1.2954179732217927E-5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-0.9407656176706567</v>
      </c>
      <c r="M22">
        <f t="shared" si="4"/>
        <v>-0.9407656176706567</v>
      </c>
      <c r="N22" s="13">
        <f t="shared" si="5"/>
        <v>1.6123361771891996E-5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-1.3698929160577791</v>
      </c>
      <c r="M23">
        <f t="shared" si="4"/>
        <v>-1.3698929160577791</v>
      </c>
      <c r="N23" s="13">
        <f t="shared" si="5"/>
        <v>1.8943549945556862E-5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-1.7806701425472298</v>
      </c>
      <c r="M24">
        <f t="shared" si="4"/>
        <v>-1.7806701425472298</v>
      </c>
      <c r="N24" s="13">
        <f t="shared" si="5"/>
        <v>2.1325222978664511E-5</v>
      </c>
      <c r="O24" s="13">
        <v>1</v>
      </c>
      <c r="Q24" s="17" t="s">
        <v>57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-2.1736983963535934</v>
      </c>
      <c r="M25">
        <f t="shared" si="4"/>
        <v>-2.1736983963535934</v>
      </c>
      <c r="N25" s="13">
        <f t="shared" si="5"/>
        <v>2.3222941239121666E-5</v>
      </c>
      <c r="O25" s="13">
        <v>1</v>
      </c>
      <c r="Q25" s="17" t="s">
        <v>58</v>
      </c>
      <c r="R25" s="19">
        <f>O8/(O8-O5)*-B4/SQRT(L9)</f>
        <v>5.9886994619032272</v>
      </c>
      <c r="V25" s="2" t="s">
        <v>102</v>
      </c>
      <c r="W25" s="1">
        <f>(-B4/(12*PI()*B6*W26))^(1/2)</f>
        <v>0.39216494029819043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-2.549560765379006</v>
      </c>
      <c r="M26">
        <f t="shared" si="4"/>
        <v>-2.549560765379006</v>
      </c>
      <c r="N26" s="13">
        <f t="shared" si="5"/>
        <v>2.4624518445620707E-5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-2.9088228458549956</v>
      </c>
      <c r="M27">
        <f t="shared" si="4"/>
        <v>-2.9088228458549956</v>
      </c>
      <c r="N27" s="13">
        <f t="shared" si="5"/>
        <v>2.5542187719182708E-5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-3.2520332472541469</v>
      </c>
      <c r="M28">
        <f t="shared" si="4"/>
        <v>-3.2520332472541469</v>
      </c>
      <c r="N28" s="13">
        <f t="shared" si="5"/>
        <v>2.6005456707772775E-5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2.4681359434086114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-3.5797240828852139</v>
      </c>
      <c r="M29">
        <f t="shared" si="4"/>
        <v>-3.5797240828852139</v>
      </c>
      <c r="N29" s="13">
        <f t="shared" si="5"/>
        <v>2.6055387187206871E-5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3.8306422018876281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-3.8924114465742576</v>
      </c>
      <c r="M30">
        <f t="shared" si="4"/>
        <v>-3.8924114465742576</v>
      </c>
      <c r="N30" s="13">
        <f t="shared" si="5"/>
        <v>2.5740070377112464E-5</v>
      </c>
      <c r="O30" s="13">
        <v>1</v>
      </c>
      <c r="V30" s="22" t="s">
        <v>22</v>
      </c>
      <c r="W30" s="1">
        <f>1/(O5*W25^2)</f>
        <v>6.3732515710498356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-4.1905958758230284</v>
      </c>
      <c r="M31">
        <f t="shared" si="4"/>
        <v>-4.1905958758230284</v>
      </c>
      <c r="N31" s="13">
        <f t="shared" si="5"/>
        <v>2.5111100717760955E-5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-4.474762801824717</v>
      </c>
      <c r="M32">
        <f t="shared" si="4"/>
        <v>-4.474762801824717</v>
      </c>
      <c r="N32" s="13">
        <f t="shared" si="5"/>
        <v>2.4220878509315768E-5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-4.7453829867066837</v>
      </c>
      <c r="M33">
        <f t="shared" si="4"/>
        <v>-4.7453829867066837</v>
      </c>
      <c r="N33" s="13">
        <f t="shared" si="5"/>
        <v>2.3120596052418321E-5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-5.0029129483594446</v>
      </c>
      <c r="M34">
        <f t="shared" si="4"/>
        <v>-5.0029129483594446</v>
      </c>
      <c r="N34" s="13">
        <f t="shared" si="5"/>
        <v>2.1858783124447109E-5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-5.2477953732010043</v>
      </c>
      <c r="M35">
        <f t="shared" si="4"/>
        <v>-5.2477953732010043</v>
      </c>
      <c r="N35" s="13">
        <f t="shared" si="5"/>
        <v>2.0480306123391041E-5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-5.4804595172159303</v>
      </c>
      <c r="M36">
        <f t="shared" si="4"/>
        <v>-5.4804595172159303</v>
      </c>
      <c r="N36" s="13">
        <f t="shared" si="5"/>
        <v>1.9025731322697931E-5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-5.7013215955992251</v>
      </c>
      <c r="M37">
        <f t="shared" si="4"/>
        <v>-5.7013215955992251</v>
      </c>
      <c r="N37" s="13">
        <f t="shared" si="5"/>
        <v>1.7530976680250892E-5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-5.9107851613253288</v>
      </c>
      <c r="M38">
        <f t="shared" si="4"/>
        <v>-5.9107851613253288</v>
      </c>
      <c r="N38" s="13">
        <f t="shared" si="5"/>
        <v>1.6027188770581412E-5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-6.1092414729543378</v>
      </c>
      <c r="M39">
        <f t="shared" si="4"/>
        <v>-6.1092414729543378</v>
      </c>
      <c r="N39" s="13">
        <f t="shared" si="5"/>
        <v>1.4540791903060643E-5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-6.297069851977998</v>
      </c>
      <c r="M40">
        <f t="shared" si="4"/>
        <v>-6.297069851977998</v>
      </c>
      <c r="N40" s="13">
        <f t="shared" si="5"/>
        <v>1.3093665517904481E-5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-6.4746380300001825</v>
      </c>
      <c r="M41">
        <f t="shared" si="4"/>
        <v>-6.4746380300001825</v>
      </c>
      <c r="N41" s="13">
        <f t="shared" si="5"/>
        <v>1.1703413721398704E-5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-6.6423024860379698</v>
      </c>
      <c r="M42">
        <f t="shared" si="4"/>
        <v>-6.6423024860379698</v>
      </c>
      <c r="N42" s="13">
        <f t="shared" si="5"/>
        <v>1.0383697465021495E-5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-6.8004087742215198</v>
      </c>
      <c r="M43">
        <f t="shared" si="4"/>
        <v>-6.8004087742215198</v>
      </c>
      <c r="N43" s="13">
        <f t="shared" si="5"/>
        <v>9.1446055429345726E-6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-6.9492918421632233</v>
      </c>
      <c r="M44">
        <f t="shared" si="4"/>
        <v>-6.9492918421632233</v>
      </c>
      <c r="N44" s="13">
        <f t="shared" si="5"/>
        <v>7.9930453965490665E-6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-7.0892763402587953</v>
      </c>
      <c r="M45">
        <f t="shared" si="4"/>
        <v>-7.0892763402587953</v>
      </c>
      <c r="N45" s="13">
        <f t="shared" si="5"/>
        <v>6.9331387835641184E-6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-7.2206769221759615</v>
      </c>
      <c r="M46">
        <f t="shared" si="4"/>
        <v>-7.2206769221759615</v>
      </c>
      <c r="N46" s="13">
        <f t="shared" si="5"/>
        <v>5.9666107925858071E-6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-7.3437985367789</v>
      </c>
      <c r="M47">
        <f t="shared" si="4"/>
        <v>-7.3437985367789</v>
      </c>
      <c r="N47" s="13">
        <f t="shared" si="5"/>
        <v>5.0931635433223242E-6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-7.4589367117298586</v>
      </c>
      <c r="M48">
        <f t="shared" si="4"/>
        <v>-7.4589367117298586</v>
      </c>
      <c r="N48" s="13">
        <f t="shared" si="5"/>
        <v>4.3108282885744361E-6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-7.5663778290024819</v>
      </c>
      <c r="M49">
        <f t="shared" si="4"/>
        <v>-7.5663778290024819</v>
      </c>
      <c r="N49" s="13">
        <f t="shared" si="5"/>
        <v>3.6162915900246527E-6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-7.6663993925349203</v>
      </c>
      <c r="M50">
        <f t="shared" si="4"/>
        <v>-7.6663993925349203</v>
      </c>
      <c r="N50" s="13">
        <f t="shared" si="5"/>
        <v>3.0051928369376192E-6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-7.7592702882442559</v>
      </c>
      <c r="M51">
        <f t="shared" si="4"/>
        <v>-7.7592702882442559</v>
      </c>
      <c r="N51" s="13">
        <f t="shared" si="5"/>
        <v>2.4723916658750193E-6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-7.8452510366177304</v>
      </c>
      <c r="M52">
        <f t="shared" si="4"/>
        <v>-7.8452510366177304</v>
      </c>
      <c r="N52" s="13">
        <f t="shared" si="5"/>
        <v>2.0122048663019114E-6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-7.9245940380900688</v>
      </c>
      <c r="M53">
        <f t="shared" si="4"/>
        <v>-7.9245940380900688</v>
      </c>
      <c r="N53" s="13">
        <f t="shared" si="5"/>
        <v>1.6186131608922922E-6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-7.9975438114104378</v>
      </c>
      <c r="M54">
        <f t="shared" si="4"/>
        <v>-7.9975438114104378</v>
      </c>
      <c r="N54" s="13">
        <f t="shared" si="5"/>
        <v>1.2854388658159346E-6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-8.0643372251968266</v>
      </c>
      <c r="M55">
        <f t="shared" si="4"/>
        <v>-8.0643372251968266</v>
      </c>
      <c r="N55" s="13">
        <f t="shared" si="5"/>
        <v>1.0064958949109373E-6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-8.1252037228700775</v>
      </c>
      <c r="M56">
        <f t="shared" si="4"/>
        <v>-8.1252037228700775</v>
      </c>
      <c r="N56" s="13">
        <f t="shared" si="5"/>
        <v>7.7571389855283528E-7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-8.1803655411544316</v>
      </c>
      <c r="M57">
        <f t="shared" si="4"/>
        <v>-8.1803655411544316</v>
      </c>
      <c r="N57" s="13">
        <f t="shared" si="5"/>
        <v>5.8723854706665411E-7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-8.2300379223261988</v>
      </c>
      <c r="M58">
        <f t="shared" si="4"/>
        <v>-8.2300379223261988</v>
      </c>
      <c r="N58" s="13">
        <f t="shared" si="5"/>
        <v>4.3551009763897179E-7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-8.2744293203870445</v>
      </c>
      <c r="M59">
        <f t="shared" si="4"/>
        <v>-8.2744293203870445</v>
      </c>
      <c r="N59" s="13">
        <f t="shared" si="5"/>
        <v>3.1532244126064083E-7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-8.3137416013335397</v>
      </c>
      <c r="M60">
        <f t="shared" si="4"/>
        <v>-8.3137416013335397</v>
      </c>
      <c r="N60" s="13">
        <f t="shared" si="5"/>
        <v>2.2186482596530763E-7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-8.3481702376895868</v>
      </c>
      <c r="M61">
        <f t="shared" si="4"/>
        <v>-8.3481702376895868</v>
      </c>
      <c r="N61" s="13">
        <f t="shared" si="5"/>
        <v>1.5074840667512971E-7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-8.377904497463966</v>
      </c>
      <c r="M62">
        <f t="shared" si="4"/>
        <v>-8.377904497463966</v>
      </c>
      <c r="N62" s="13">
        <f t="shared" si="5"/>
        <v>9.8019691692160812E-8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-8.4031276276903792</v>
      </c>
      <c r="M63">
        <f t="shared" si="4"/>
        <v>-8.4031276276903792</v>
      </c>
      <c r="N63" s="13">
        <f t="shared" si="5"/>
        <v>6.0162848944439498E-8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-8.4240170327032295</v>
      </c>
      <c r="M64">
        <f t="shared" si="4"/>
        <v>-8.4240170327032295</v>
      </c>
      <c r="N64" s="13">
        <f t="shared" si="5"/>
        <v>3.4092710015141667E-8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-8.4407444472977673</v>
      </c>
      <c r="M65">
        <f t="shared" si="4"/>
        <v>-8.4407444472977673</v>
      </c>
      <c r="N65" s="13">
        <f t="shared" si="5"/>
        <v>1.714017204905976E-8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-8.453476104919492</v>
      </c>
      <c r="M66">
        <f t="shared" si="4"/>
        <v>-8.453476104919492</v>
      </c>
      <c r="N66" s="13">
        <f t="shared" si="5"/>
        <v>7.0315527552208359E-9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-8.4623729010231283</v>
      </c>
      <c r="M67">
        <f t="shared" si="4"/>
        <v>-8.4623729010231283</v>
      </c>
      <c r="N67" s="13">
        <f t="shared" si="5"/>
        <v>1.8633051447140999E-9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-8.4675905517379526</v>
      </c>
      <c r="M68">
        <f t="shared" si="4"/>
        <v>-8.4675905517379526</v>
      </c>
      <c r="N68" s="13">
        <f t="shared" si="5"/>
        <v>7.3350741792624732E-7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-8.4692797479722195</v>
      </c>
      <c r="M69">
        <f t="shared" si="4"/>
        <v>-8.4692797479722195</v>
      </c>
      <c r="N69" s="55">
        <f t="shared" si="5"/>
        <v>4.1014462924231904E-6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-8.4675863050857583</v>
      </c>
      <c r="M70">
        <f t="shared" si="4"/>
        <v>-8.4675863050857583</v>
      </c>
      <c r="N70" s="13">
        <f t="shared" si="5"/>
        <v>1.9004453764773999E-5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-8.4626513082561665</v>
      </c>
      <c r="M71">
        <f t="shared" si="4"/>
        <v>-8.4626513082561665</v>
      </c>
      <c r="N71" s="13">
        <f t="shared" si="5"/>
        <v>3.816629127471576E-9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-8.4546112536605147</v>
      </c>
      <c r="M72">
        <f t="shared" si="4"/>
        <v>-8.4546112536605147</v>
      </c>
      <c r="N72" s="13">
        <f t="shared" si="5"/>
        <v>5.64426101525221E-9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-8.4435981855910569</v>
      </c>
      <c r="M73">
        <f t="shared" si="4"/>
        <v>-8.4435981855910569</v>
      </c>
      <c r="N73" s="13">
        <f t="shared" si="5"/>
        <v>7.0505194856175944E-9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-8.429739829620134</v>
      </c>
      <c r="M74">
        <f t="shared" si="4"/>
        <v>-8.429739829620134</v>
      </c>
      <c r="N74" s="13">
        <f t="shared" si="5"/>
        <v>7.8539605174215877E-9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-8.4131597219261334</v>
      </c>
      <c r="M75">
        <f t="shared" si="4"/>
        <v>-8.4131597219261334</v>
      </c>
      <c r="N75" s="13">
        <f t="shared" si="5"/>
        <v>7.9960094410612611E-9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-8.393977334889362</v>
      </c>
      <c r="M76">
        <f t="shared" si="4"/>
        <v>-8.393977334889362</v>
      </c>
      <c r="N76" s="13">
        <f t="shared" si="5"/>
        <v>7.5144780529630632E-9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-8.372308199063502</v>
      </c>
      <c r="M77">
        <f t="shared" si="4"/>
        <v>-8.372308199063502</v>
      </c>
      <c r="N77" s="13">
        <f t="shared" si="5"/>
        <v>6.5193240036735391E-9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-8.3482640216254254</v>
      </c>
      <c r="M78">
        <f t="shared" si="4"/>
        <v>-8.3482640216254254</v>
      </c>
      <c r="N78" s="13">
        <f t="shared" si="5"/>
        <v>5.1707976657476334E-9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-8.3219528014032313</v>
      </c>
      <c r="M79">
        <f t="shared" si="4"/>
        <v>-8.3219528014032313</v>
      </c>
      <c r="N79" s="13">
        <f t="shared" si="5"/>
        <v>3.660058614642112E-9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-8.2934789405795577</v>
      </c>
      <c r="M80">
        <f t="shared" si="4"/>
        <v>-8.2934789405795577</v>
      </c>
      <c r="N80" s="13">
        <f t="shared" si="5"/>
        <v>2.1922889993152948E-9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-8.2629433531644985</v>
      </c>
      <c r="M81">
        <f t="shared" si="4"/>
        <v>-8.2629433531644985</v>
      </c>
      <c r="N81" s="13">
        <f t="shared" si="5"/>
        <v>9.72284030471542E-10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-8.2304435703298129</v>
      </c>
      <c r="M82">
        <f t="shared" si="4"/>
        <v>-8.2304435703298129</v>
      </c>
      <c r="N82" s="13">
        <f t="shared" si="5"/>
        <v>1.9246001185447585E-10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-8.1960738426935045</v>
      </c>
      <c r="M83">
        <f t="shared" si="4"/>
        <v>-8.1960738426935045</v>
      </c>
      <c r="N83" s="13">
        <f t="shared" si="5"/>
        <v>2.3187303303000126E-11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(1/2)*($L$9*$L$4*EXP(-$L$7*$O$6*(G84/$O$6-1))-($L$9*$L$6*EXP(-$L$5*$O$6*(G84/$O$6-1))))</f>
        <v>-8.1599252396414013</v>
      </c>
      <c r="M84">
        <f t="shared" ref="M84:M147" si="11">(1/2)*($L$9*$O$4*EXP(-$O$8*$O$6*(G84/$O$6-1))-($L$9*$O$7*EXP(-$O$5*$O$6*(G84/$O$6-1))))</f>
        <v>-8.1599252396414013</v>
      </c>
      <c r="N84" s="13">
        <f t="shared" ref="N84:N147" si="12">(M84-H84)^2*O84</f>
        <v>6.053287421099815E-10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-8.1220857457698123</v>
      </c>
      <c r="M85">
        <f t="shared" si="11"/>
        <v>-8.1220857457698123</v>
      </c>
      <c r="N85" s="13">
        <f t="shared" si="12"/>
        <v>2.0448428571756775E-9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-8.0826403545311614</v>
      </c>
      <c r="M86">
        <f t="shared" si="11"/>
        <v>-8.0826403545311614</v>
      </c>
      <c r="N86" s="13">
        <f t="shared" si="12"/>
        <v>4.4092951181132517E-9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-8.0416711591620178</v>
      </c>
      <c r="M87">
        <f t="shared" si="11"/>
        <v>-8.0416711591620178</v>
      </c>
      <c r="N87" s="13">
        <f t="shared" si="12"/>
        <v>7.7261089732446818E-9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-7.9992574409707435</v>
      </c>
      <c r="M88">
        <f t="shared" si="11"/>
        <v>-7.9992574409707435</v>
      </c>
      <c r="N88" s="13">
        <f t="shared" si="12"/>
        <v>1.1982380994294231E-8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-7.9554757550599406</v>
      </c>
      <c r="M89">
        <f t="shared" si="11"/>
        <v>-7.9554757550599406</v>
      </c>
      <c r="N89" s="13">
        <f t="shared" si="12"/>
        <v>1.7126080657853028E-8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-7.9104000135565453</v>
      </c>
      <c r="M90">
        <f t="shared" si="11"/>
        <v>-7.9104000135565453</v>
      </c>
      <c r="N90" s="13">
        <f t="shared" si="12"/>
        <v>2.3068454568072256E-8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-7.8641015664205547</v>
      </c>
      <c r="M91">
        <f t="shared" si="11"/>
        <v>-7.8641015664205547</v>
      </c>
      <c r="N91" s="13">
        <f t="shared" si="12"/>
        <v>2.9687456976843042E-8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-7.8166492799012826</v>
      </c>
      <c r="M92">
        <f t="shared" si="11"/>
        <v>-7.8166492799012826</v>
      </c>
      <c r="N92" s="13">
        <f t="shared" si="12"/>
        <v>3.683203277690595E-8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-7.7681096127080833</v>
      </c>
      <c r="M93">
        <f t="shared" si="11"/>
        <v>-7.7681096127080833</v>
      </c>
      <c r="N93" s="13">
        <f t="shared" si="12"/>
        <v>4.4327085358169914E-8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-7.7185466899606663</v>
      </c>
      <c r="M94">
        <f t="shared" si="11"/>
        <v>-7.7185466899606663</v>
      </c>
      <c r="N94" s="13">
        <f t="shared" si="12"/>
        <v>5.1978969595578239E-8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-7.6680223749822671</v>
      </c>
      <c r="M95">
        <f t="shared" si="11"/>
        <v>-7.6680223749822671</v>
      </c>
      <c r="N95" s="13">
        <f t="shared" si="12"/>
        <v>5.9581359315885289E-8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-7.6165963389970734</v>
      </c>
      <c r="M96">
        <f t="shared" si="11"/>
        <v>-7.6165963389970734</v>
      </c>
      <c r="N96" s="13">
        <f t="shared" si="12"/>
        <v>6.6921348641880561E-8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-7.5643261287917269</v>
      </c>
      <c r="M97">
        <f t="shared" si="11"/>
        <v>-7.5643261287917269</v>
      </c>
      <c r="N97" s="13">
        <f t="shared" si="12"/>
        <v>7.3785657484139862E-8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-7.51126723239891</v>
      </c>
      <c r="M98">
        <f t="shared" si="11"/>
        <v>-7.51126723239891</v>
      </c>
      <c r="N98" s="13">
        <f t="shared" si="12"/>
        <v>7.9966822689998101E-8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-7.4574731428594436</v>
      </c>
      <c r="M99">
        <f t="shared" si="11"/>
        <v>-7.4574731428594436</v>
      </c>
      <c r="N99" s="13">
        <f t="shared" si="12"/>
        <v>8.5269267990005673E-8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-7.4029954201177146</v>
      </c>
      <c r="M100">
        <f t="shared" si="11"/>
        <v>-7.4029954201177146</v>
      </c>
      <c r="N100" s="13">
        <f t="shared" si="12"/>
        <v>8.9515157544010343E-8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-7.3478837511037511</v>
      </c>
      <c r="M101">
        <f t="shared" si="11"/>
        <v>-7.3478837511037511</v>
      </c>
      <c r="N101" s="13">
        <f t="shared" si="12"/>
        <v>9.254994960274877E-8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-7.2921860080536778</v>
      </c>
      <c r="M102">
        <f t="shared" si="11"/>
        <v>-7.2921860080536778</v>
      </c>
      <c r="N102" s="13">
        <f t="shared" si="12"/>
        <v>9.4247578190500042E-8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-7.235948305118896</v>
      </c>
      <c r="M103">
        <f t="shared" si="11"/>
        <v>-7.235948305118896</v>
      </c>
      <c r="N103" s="13">
        <f t="shared" si="12"/>
        <v>9.4515201939499283E-8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-7.1792150533128805</v>
      </c>
      <c r="M104">
        <f t="shared" si="11"/>
        <v>-7.1792150533128805</v>
      </c>
      <c r="N104" s="13">
        <f t="shared" si="12"/>
        <v>9.3297469971237212E-8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-7.1220290138431235</v>
      </c>
      <c r="M105">
        <f t="shared" si="11"/>
        <v>-7.1220290138431235</v>
      </c>
      <c r="N105" s="13">
        <f t="shared" si="12"/>
        <v>9.0580264994750053E-8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-7.0644313498743827</v>
      </c>
      <c r="M106">
        <f t="shared" si="11"/>
        <v>-7.0644313498743827</v>
      </c>
      <c r="N106" s="13">
        <f t="shared" si="12"/>
        <v>8.6393893574820151E-8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-7.0064616767681205</v>
      </c>
      <c r="M107">
        <f t="shared" si="11"/>
        <v>-7.0064616767681205</v>
      </c>
      <c r="N107" s="13">
        <f t="shared" si="12"/>
        <v>8.0815702671003888E-8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-6.9481581108417689</v>
      </c>
      <c r="M108">
        <f t="shared" si="11"/>
        <v>-6.9481581108417689</v>
      </c>
      <c r="N108" s="13">
        <f t="shared" si="12"/>
        <v>7.397211011226188E-8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-6.8895573166901238</v>
      </c>
      <c r="M109">
        <f t="shared" si="11"/>
        <v>-6.8895573166901238</v>
      </c>
      <c r="N109" s="13">
        <f t="shared" si="12"/>
        <v>6.6040044503823471E-8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-6.8306945531101189</v>
      </c>
      <c r="M110">
        <f t="shared" si="11"/>
        <v>-6.8306945531101189</v>
      </c>
      <c r="N110" s="13">
        <f t="shared" si="12"/>
        <v>5.7247797352507375E-8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-6.7716037176689916</v>
      </c>
      <c r="M111">
        <f t="shared" si="11"/>
        <v>-6.7716037176689916</v>
      </c>
      <c r="N111" s="13">
        <f t="shared" si="12"/>
        <v>4.7875296700205621E-8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-6.712317389954654</v>
      </c>
      <c r="M112">
        <f t="shared" si="11"/>
        <v>-6.712317389954654</v>
      </c>
      <c r="N112" s="13">
        <f t="shared" si="12"/>
        <v>3.8253817368342986E-5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-6.6528668735461647</v>
      </c>
      <c r="M113">
        <f t="shared" si="11"/>
        <v>-6.6528668735461647</v>
      </c>
      <c r="N113" s="13">
        <f t="shared" si="12"/>
        <v>2.8765148240607564E-5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-6.5932822367409258</v>
      </c>
      <c r="M114">
        <f t="shared" si="11"/>
        <v>-6.5932822367409258</v>
      </c>
      <c r="N114" s="13">
        <f t="shared" si="12"/>
        <v>1.9840241423426518E-5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-6.5335923520743417</v>
      </c>
      <c r="M115">
        <f t="shared" si="11"/>
        <v>-6.5335923520743417</v>
      </c>
      <c r="N115" s="13">
        <f t="shared" si="12"/>
        <v>1.1957372128102802E-8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-6.4738249346665793</v>
      </c>
      <c r="M116">
        <f t="shared" si="11"/>
        <v>-6.4738249346665793</v>
      </c>
      <c r="N116" s="13">
        <f t="shared" si="12"/>
        <v>5.6398413723800434E-9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-6.414006579430156</v>
      </c>
      <c r="M117">
        <f t="shared" si="11"/>
        <v>-6.414006579430156</v>
      </c>
      <c r="N117" s="13">
        <f t="shared" si="12"/>
        <v>1.4532563550922048E-9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-6.3541627971710595</v>
      </c>
      <c r="M118">
        <f t="shared" si="11"/>
        <v>-6.3541627971710595</v>
      </c>
      <c r="N118" s="13">
        <f t="shared" si="12"/>
        <v>2.4254848783091448E-12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-6.2943180496152316</v>
      </c>
      <c r="M119">
        <f t="shared" si="11"/>
        <v>-6.2943180496152316</v>
      </c>
      <c r="N119" s="13">
        <f t="shared" si="12"/>
        <v>1.9279067210100906E-9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-6.2344957833913144</v>
      </c>
      <c r="M120">
        <f t="shared" si="11"/>
        <v>-6.2344957833913144</v>
      </c>
      <c r="N120" s="13">
        <f t="shared" si="12"/>
        <v>7.9022490211120846E-9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-6.1747184629997243</v>
      </c>
      <c r="M121">
        <f t="shared" si="11"/>
        <v>-6.1747184629997243</v>
      </c>
      <c r="N121" s="13">
        <f t="shared" si="12"/>
        <v>1.8625967395983029E-8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-6.1150076027971858</v>
      </c>
      <c r="M122">
        <f t="shared" si="11"/>
        <v>-6.1150076027971858</v>
      </c>
      <c r="N122" s="13">
        <f t="shared" si="12"/>
        <v>3.4823292353950704E-8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-6.055383798025149</v>
      </c>
      <c r="M123">
        <f t="shared" si="11"/>
        <v>-6.055383798025149</v>
      </c>
      <c r="N123" s="13">
        <f t="shared" si="12"/>
        <v>5.7237734411810128E-8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-5.9958667549095974</v>
      </c>
      <c r="M124">
        <f t="shared" si="11"/>
        <v>-5.9958667549095974</v>
      </c>
      <c r="N124" s="13">
        <f t="shared" si="12"/>
        <v>8.6627503898949552E-8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-5.9364753198590563</v>
      </c>
      <c r="M125">
        <f t="shared" si="11"/>
        <v>-5.9364753198590563</v>
      </c>
      <c r="N125" s="13">
        <f t="shared" si="12"/>
        <v>1.2376082549857441E-7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-5.8772275077867846</v>
      </c>
      <c r="M126">
        <f t="shared" si="11"/>
        <v>-5.8772275077867846</v>
      </c>
      <c r="N126" s="13">
        <f t="shared" si="12"/>
        <v>1.6941118595783774E-7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-5.8181405295824655</v>
      </c>
      <c r="M127">
        <f t="shared" si="11"/>
        <v>-5.8181405295824655</v>
      </c>
      <c r="N127" s="13">
        <f t="shared" si="12"/>
        <v>2.2435255204443573E-7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-5.7592308187579313</v>
      </c>
      <c r="M128">
        <f t="shared" si="11"/>
        <v>-5.7592308187579313</v>
      </c>
      <c r="N128" s="13">
        <f t="shared" si="12"/>
        <v>2.8935459436802139E-7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-5.7005140572908024</v>
      </c>
      <c r="M129">
        <f t="shared" si="11"/>
        <v>-5.7005140572908024</v>
      </c>
      <c r="N129" s="13">
        <f t="shared" si="12"/>
        <v>3.6517795095854549E-7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-5.6420052006892272</v>
      </c>
      <c r="M130">
        <f t="shared" si="11"/>
        <v>-5.6420052006892272</v>
      </c>
      <c r="N130" s="13">
        <f t="shared" si="12"/>
        <v>4.525695626128081E-7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-5.583718502300238</v>
      </c>
      <c r="M131">
        <f t="shared" si="11"/>
        <v>-5.583718502300238</v>
      </c>
      <c r="N131" s="13">
        <f t="shared" si="12"/>
        <v>5.5225811013609773E-7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-5.5256675368836543</v>
      </c>
      <c r="M132">
        <f t="shared" si="11"/>
        <v>-5.5256675368836543</v>
      </c>
      <c r="N132" s="13">
        <f t="shared" si="12"/>
        <v>6.6494958132238164E-7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-5.4678652234727565</v>
      </c>
      <c r="M133">
        <f t="shared" si="11"/>
        <v>-5.4678652234727565</v>
      </c>
      <c r="N133" s="13">
        <f t="shared" si="12"/>
        <v>7.9132299360609424E-7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-5.4103238475424211</v>
      </c>
      <c r="M134">
        <f t="shared" si="11"/>
        <v>-5.4103238475424211</v>
      </c>
      <c r="N134" s="13">
        <f t="shared" si="12"/>
        <v>9.3202629587029419E-7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-5.3530550825047989</v>
      </c>
      <c r="M135">
        <f t="shared" si="11"/>
        <v>-5.3530550825047989</v>
      </c>
      <c r="N135" s="13">
        <f t="shared" si="12"/>
        <v>1.0876724707741717E-6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-5.2960700105520351</v>
      </c>
      <c r="M136">
        <f t="shared" si="11"/>
        <v>-5.2960700105520351</v>
      </c>
      <c r="N136" s="13">
        <f t="shared" si="12"/>
        <v>1.258835856608389E-6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-5.2393791428649905</v>
      </c>
      <c r="M137">
        <f t="shared" si="11"/>
        <v>-5.2393791428649905</v>
      </c>
      <c r="N137" s="13">
        <f t="shared" si="12"/>
        <v>1.4460487055239045E-6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-5.182992439206366</v>
      </c>
      <c r="M138">
        <f t="shared" si="11"/>
        <v>-5.182992439206366</v>
      </c>
      <c r="N138" s="13">
        <f t="shared" si="12"/>
        <v>1.6497979926059582E-6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-5.1269193269161537</v>
      </c>
      <c r="M139">
        <f t="shared" si="11"/>
        <v>-5.1269193269161537</v>
      </c>
      <c r="N139" s="13">
        <f t="shared" si="12"/>
        <v>1.8705224881517017E-6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-5.0711687193267547</v>
      </c>
      <c r="M140">
        <f t="shared" si="11"/>
        <v>-5.0711687193267547</v>
      </c>
      <c r="N140" s="13">
        <f t="shared" si="12"/>
        <v>2.1086101032754652E-6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-5.0157490336146751</v>
      </c>
      <c r="M141">
        <f t="shared" si="11"/>
        <v>-5.0157490336146751</v>
      </c>
      <c r="N141" s="13">
        <f t="shared" si="12"/>
        <v>2.3643955169393058E-6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-4.9606682081052291</v>
      </c>
      <c r="M142">
        <f t="shared" si="11"/>
        <v>-4.9606682081052291</v>
      </c>
      <c r="N142" s="13">
        <f t="shared" si="12"/>
        <v>2.6381580903009125E-6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-4.9059337190461285</v>
      </c>
      <c r="M143">
        <f t="shared" si="11"/>
        <v>-4.9059337190461285</v>
      </c>
      <c r="N143" s="13">
        <f t="shared" si="12"/>
        <v>2.9301200725891543E-6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-4.8515525968655178</v>
      </c>
      <c r="M144">
        <f t="shared" si="11"/>
        <v>-4.8515525968655178</v>
      </c>
      <c r="N144" s="13">
        <f t="shared" si="12"/>
        <v>3.2404451004967319E-6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-4.797531441929423</v>
      </c>
      <c r="M145">
        <f t="shared" si="11"/>
        <v>-4.797531441929423</v>
      </c>
      <c r="N145" s="13">
        <f t="shared" si="12"/>
        <v>3.5692369916633984E-6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-4.7438764398133175</v>
      </c>
      <c r="M146">
        <f t="shared" si="11"/>
        <v>-4.7438764398133175</v>
      </c>
      <c r="N146" s="13">
        <f t="shared" si="12"/>
        <v>3.9165388307656857E-6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-4.6905933761018987</v>
      </c>
      <c r="M147">
        <f t="shared" si="11"/>
        <v>-4.6905933761018987</v>
      </c>
      <c r="N147" s="13">
        <f t="shared" si="12"/>
        <v>4.2823323455326706E-6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(1/2)*($L$9*$L$4*EXP(-$L$7*$O$6*(G148/$O$6-1))-($L$9*$L$6*EXP(-$L$5*$O$6*(G148/$O$6-1))))</f>
        <v>-4.6376876507309976</v>
      </c>
      <c r="M148">
        <f t="shared" ref="M148:M211" si="18">(1/2)*($L$9*$O$4*EXP(-$O$8*$O$6*(G148/$O$6-1))-($L$9*$O$7*EXP(-$O$5*$O$6*(G148/$O$6-1))))</f>
        <v>-4.6376876507309976</v>
      </c>
      <c r="N148" s="13">
        <f t="shared" ref="N148:N211" si="19">(M148-H148)^2*O148</f>
        <v>4.6665375680722875E-6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-4.5851642918848921</v>
      </c>
      <c r="M149">
        <f t="shared" si="18"/>
        <v>-4.5851642918848921</v>
      </c>
      <c r="N149" s="13">
        <f t="shared" si="19"/>
        <v>5.0690127760247629E-6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-4.5330279694621227</v>
      </c>
      <c r="M150">
        <f t="shared" si="18"/>
        <v>-4.5330279694621227</v>
      </c>
      <c r="N150" s="13">
        <f t="shared" si="19"/>
        <v>5.4895547064931398E-6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-4.4812830081224586</v>
      </c>
      <c r="M151">
        <f t="shared" si="18"/>
        <v>-4.4812830081224586</v>
      </c>
      <c r="N151" s="13">
        <f t="shared" si="19"/>
        <v>5.9278990343402643E-6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-4.429933399927255</v>
      </c>
      <c r="M152">
        <f t="shared" si="18"/>
        <v>-4.429933399927255</v>
      </c>
      <c r="N152" s="13">
        <f t="shared" si="19"/>
        <v>6.3837211060286251E-6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-4.3789828165851494</v>
      </c>
      <c r="M153">
        <f t="shared" si="18"/>
        <v>-4.3789828165851494</v>
      </c>
      <c r="N153" s="13">
        <f t="shared" si="19"/>
        <v>6.8566369186500199E-6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-4.3284346213147415</v>
      </c>
      <c r="M154">
        <f t="shared" si="18"/>
        <v>-4.3284346213147415</v>
      </c>
      <c r="N154" s="13">
        <f t="shared" si="19"/>
        <v>7.3462043331274255E-6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-4.2782918803354448</v>
      </c>
      <c r="M155">
        <f t="shared" si="18"/>
        <v>-4.2782918803354448</v>
      </c>
      <c r="N155" s="13">
        <f t="shared" si="19"/>
        <v>7.8519245099031049E-6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-4.2285573739974804</v>
      </c>
      <c r="M156">
        <f t="shared" si="18"/>
        <v>-4.2285573739974804</v>
      </c>
      <c r="N156" s="13">
        <f t="shared" si="19"/>
        <v>8.3732435550321494E-6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-4.1792336075616676</v>
      </c>
      <c r="M157">
        <f t="shared" si="18"/>
        <v>-4.1792336075616676</v>
      </c>
      <c r="N157" s="13">
        <f t="shared" si="19"/>
        <v>8.9095543632831656E-6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-4.1303228216392993</v>
      </c>
      <c r="M158">
        <f t="shared" si="18"/>
        <v>-4.1303228216392993</v>
      </c>
      <c r="N158" s="13">
        <f t="shared" si="19"/>
        <v>9.4601986453648829E-6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-4.0818270023021217</v>
      </c>
      <c r="M159">
        <f t="shared" si="18"/>
        <v>-4.0818270023021217</v>
      </c>
      <c r="N159" s="13">
        <f t="shared" si="19"/>
        <v>1.0024469125534442E-5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-4.0337478908721902</v>
      </c>
      <c r="M160">
        <f t="shared" si="18"/>
        <v>-4.0337478908721902</v>
      </c>
      <c r="N160" s="13">
        <f t="shared" si="19"/>
        <v>1.0601611895587183E-5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-3.9860869934010652</v>
      </c>
      <c r="M161">
        <f t="shared" si="18"/>
        <v>-3.9860869934010652</v>
      </c>
      <c r="N161" s="13">
        <f t="shared" si="19"/>
        <v>1.1190828910934378E-5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-3.9388455898474808</v>
      </c>
      <c r="M162">
        <f t="shared" si="18"/>
        <v>-3.9388455898474808</v>
      </c>
      <c r="N162" s="13">
        <f t="shared" si="19"/>
        <v>1.1791280615176676E-5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-3.8920247429624832</v>
      </c>
      <c r="M163">
        <f t="shared" si="18"/>
        <v>-3.8920247429624832</v>
      </c>
      <c r="N163" s="13">
        <f t="shared" si="19"/>
        <v>1.2402088678257577E-5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-3.8456253068906663</v>
      </c>
      <c r="M164">
        <f t="shared" si="18"/>
        <v>-3.8456253068906663</v>
      </c>
      <c r="N164" s="13">
        <f t="shared" si="19"/>
        <v>1.3022338834490913E-5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-3.799647935495932</v>
      </c>
      <c r="M165">
        <f t="shared" si="18"/>
        <v>-3.799647935495932</v>
      </c>
      <c r="N165" s="13">
        <f t="shared" si="19"/>
        <v>1.3651083806284648E-5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-3.7540930904199667</v>
      </c>
      <c r="M166">
        <f t="shared" si="18"/>
        <v>-3.7540930904199667</v>
      </c>
      <c r="N166" s="13">
        <f t="shared" si="19"/>
        <v>1.4287346299569279E-5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-3.7089610488813638</v>
      </c>
      <c r="M167">
        <f t="shared" si="18"/>
        <v>-3.7089610488813638</v>
      </c>
      <c r="N167" s="13">
        <f t="shared" si="19"/>
        <v>1.493012205744621E-5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-3.6642519112231207</v>
      </c>
      <c r="M168">
        <f t="shared" si="18"/>
        <v>-3.6642519112231207</v>
      </c>
      <c r="N168" s="13">
        <f t="shared" si="19"/>
        <v>1.5578382958591005E-5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-3.6199656082159919</v>
      </c>
      <c r="M169">
        <f t="shared" si="18"/>
        <v>-3.6199656082159919</v>
      </c>
      <c r="N169" s="13">
        <f t="shared" si="19"/>
        <v>1.6231080147383648E-5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-3.5761019081249907</v>
      </c>
      <c r="M170">
        <f t="shared" si="18"/>
        <v>-3.5761019081249907</v>
      </c>
      <c r="N170" s="13">
        <f t="shared" si="19"/>
        <v>1.6887147183111652E-5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-3.5326604235460843</v>
      </c>
      <c r="M171">
        <f t="shared" si="18"/>
        <v>-3.5326604235460843</v>
      </c>
      <c r="N171" s="13">
        <f t="shared" si="19"/>
        <v>1.7545503196105639E-5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-3.4896406180199881</v>
      </c>
      <c r="M172">
        <f t="shared" si="18"/>
        <v>-3.4896406180199881</v>
      </c>
      <c r="N172" s="13">
        <f t="shared" si="19"/>
        <v>1.8205056038648879E-5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-3.4470418124296702</v>
      </c>
      <c r="M173">
        <f t="shared" si="18"/>
        <v>-3.4470418124296702</v>
      </c>
      <c r="N173" s="13">
        <f t="shared" si="19"/>
        <v>1.8864705419891125E-5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-3.4048631911881113</v>
      </c>
      <c r="M174">
        <f t="shared" si="18"/>
        <v>-3.4048631911881113</v>
      </c>
      <c r="N174" s="13">
        <f t="shared" si="19"/>
        <v>1.9523346013256004E-5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-3.3631038082225357</v>
      </c>
      <c r="M175">
        <f t="shared" si="18"/>
        <v>-3.3631038082225357</v>
      </c>
      <c r="N175" s="13">
        <f t="shared" si="19"/>
        <v>2.0179870526668316E-5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-3.3217625927612744</v>
      </c>
      <c r="M176">
        <f t="shared" si="18"/>
        <v>-3.3217625927612744</v>
      </c>
      <c r="N176" s="13">
        <f t="shared" si="19"/>
        <v>2.0833172725406205E-5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-3.280838354929172</v>
      </c>
      <c r="M177">
        <f t="shared" si="18"/>
        <v>-3.280838354929172</v>
      </c>
      <c r="N177" s="13">
        <f t="shared" si="19"/>
        <v>2.1482150398499612E-5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-3.2403297911572864</v>
      </c>
      <c r="M178">
        <f t="shared" si="18"/>
        <v>-3.2403297911572864</v>
      </c>
      <c r="N178" s="13">
        <f t="shared" si="19"/>
        <v>2.2125708260111708E-5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-3.2002354894124942</v>
      </c>
      <c r="M179">
        <f t="shared" si="18"/>
        <v>-3.2002354894124942</v>
      </c>
      <c r="N179" s="13">
        <f t="shared" si="19"/>
        <v>2.2762760777713467E-5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-3.160553934252412</v>
      </c>
      <c r="M180">
        <f t="shared" si="18"/>
        <v>-3.160553934252412</v>
      </c>
      <c r="N180" s="13">
        <f t="shared" si="19"/>
        <v>2.3392234919694661E-5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-3.1212835117109345</v>
      </c>
      <c r="M181">
        <f t="shared" si="18"/>
        <v>-3.1212835117109345</v>
      </c>
      <c r="N181" s="13">
        <f t="shared" si="19"/>
        <v>2.401307281529289E-5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-3.0824225140194876</v>
      </c>
      <c r="M182">
        <f t="shared" si="18"/>
        <v>-3.0824225140194876</v>
      </c>
      <c r="N182" s="13">
        <f t="shared" si="19"/>
        <v>2.4624234320755497E-5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-3.043969144168968</v>
      </c>
      <c r="M183">
        <f t="shared" si="18"/>
        <v>-3.043969144168968</v>
      </c>
      <c r="N183" s="13">
        <f t="shared" si="19"/>
        <v>2.5224699485945072E-5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-3.0059215203172247</v>
      </c>
      <c r="M184">
        <f t="shared" si="18"/>
        <v>-3.0059215203172247</v>
      </c>
      <c r="N184" s="13">
        <f t="shared" si="19"/>
        <v>2.5813470916103033E-5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-2.9682776800467434</v>
      </c>
      <c r="M185">
        <f t="shared" si="18"/>
        <v>-2.9682776800467434</v>
      </c>
      <c r="N185" s="13">
        <f t="shared" si="19"/>
        <v>2.6389576024305251E-5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-2.9310355844770961</v>
      </c>
      <c r="M186">
        <f t="shared" si="18"/>
        <v>-2.9310355844770961</v>
      </c>
      <c r="N186" s="13">
        <f t="shared" si="19"/>
        <v>2.6952069170580199E-5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-2.89419312223658</v>
      </c>
      <c r="M187">
        <f t="shared" si="18"/>
        <v>-2.89419312223658</v>
      </c>
      <c r="N187" s="13">
        <f t="shared" si="19"/>
        <v>2.7500033684159772E-5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-2.8577481132973475</v>
      </c>
      <c r="M188">
        <f t="shared" si="18"/>
        <v>-2.8577481132973475</v>
      </c>
      <c r="N188" s="13">
        <f t="shared" si="19"/>
        <v>2.8032583765783599E-5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-2.8216983126781532</v>
      </c>
      <c r="M189">
        <f t="shared" si="18"/>
        <v>-2.8216983126781532</v>
      </c>
      <c r="N189" s="13">
        <f t="shared" si="19"/>
        <v>2.8548866268076916E-5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-2.7860414140188241</v>
      </c>
      <c r="M190">
        <f t="shared" si="18"/>
        <v>-2.7860414140188241</v>
      </c>
      <c r="N190" s="13">
        <f t="shared" si="19"/>
        <v>2.9048062351526642E-5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-2.7507750530303312</v>
      </c>
      <c r="M191">
        <f t="shared" si="18"/>
        <v>-2.7507750530303312</v>
      </c>
      <c r="N191" s="13">
        <f t="shared" si="19"/>
        <v>2.9529389015026648E-5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-2.7158968108243111</v>
      </c>
      <c r="M192">
        <f t="shared" si="18"/>
        <v>-2.7158968108243111</v>
      </c>
      <c r="N192" s="13">
        <f t="shared" si="19"/>
        <v>2.9992100499762531E-5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-2.6814042171257046</v>
      </c>
      <c r="M193">
        <f t="shared" si="18"/>
        <v>-2.6814042171257046</v>
      </c>
      <c r="N193" s="13">
        <f t="shared" si="19"/>
        <v>3.0435489566336356E-5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-2.6472947533721465</v>
      </c>
      <c r="M194">
        <f t="shared" si="18"/>
        <v>-2.6472947533721465</v>
      </c>
      <c r="N194" s="13">
        <f t="shared" si="19"/>
        <v>3.0858888644561625E-5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-2.6135658557035746</v>
      </c>
      <c r="M195">
        <f t="shared" si="18"/>
        <v>-2.6135658557035746</v>
      </c>
      <c r="N195" s="13">
        <f t="shared" si="19"/>
        <v>3.1261670856556407E-5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-2.5802149178454328</v>
      </c>
      <c r="M196">
        <f t="shared" si="18"/>
        <v>-2.5802149178454328</v>
      </c>
      <c r="N196" s="13">
        <f t="shared" si="19"/>
        <v>3.1643250914042292E-5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-2.5472392938887944</v>
      </c>
      <c r="M197">
        <f t="shared" si="18"/>
        <v>-2.5472392938887944</v>
      </c>
      <c r="N197" s="13">
        <f t="shared" si="19"/>
        <v>3.2003085890542554E-5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-2.5146363009705652</v>
      </c>
      <c r="M198">
        <f t="shared" si="18"/>
        <v>-2.5146363009705652</v>
      </c>
      <c r="N198" s="13">
        <f t="shared" si="19"/>
        <v>3.2340675870280666E-5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-2.4824032218568823</v>
      </c>
      <c r="M199">
        <f t="shared" si="18"/>
        <v>-2.4824032218568823</v>
      </c>
      <c r="N199" s="13">
        <f t="shared" si="19"/>
        <v>3.2655564475422762E-5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-2.4505373074327021</v>
      </c>
      <c r="M200">
        <f t="shared" si="18"/>
        <v>-2.4505373074327021</v>
      </c>
      <c r="N200" s="13">
        <f t="shared" si="19"/>
        <v>3.2947339273980107E-5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-2.4190357791005175</v>
      </c>
      <c r="M201">
        <f t="shared" si="18"/>
        <v>-2.4190357791005175</v>
      </c>
      <c r="N201" s="13">
        <f t="shared" si="19"/>
        <v>3.3215632070484093E-5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-2.3878958310910354</v>
      </c>
      <c r="M202">
        <f t="shared" si="18"/>
        <v>-2.3878958310910354</v>
      </c>
      <c r="N202" s="13">
        <f t="shared" si="19"/>
        <v>3.346011908215519E-5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-2.3571146326885355</v>
      </c>
      <c r="M203">
        <f t="shared" si="18"/>
        <v>-2.3571146326885355</v>
      </c>
      <c r="N203" s="13">
        <f t="shared" si="19"/>
        <v>3.3680521003867852E-5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-2.326689330373628</v>
      </c>
      <c r="M204">
        <f t="shared" si="18"/>
        <v>-2.326689330373628</v>
      </c>
      <c r="N204" s="13">
        <f t="shared" si="19"/>
        <v>3.387660296445795E-5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-2.2966170498859708</v>
      </c>
      <c r="M205">
        <f t="shared" si="18"/>
        <v>-2.2966170498859708</v>
      </c>
      <c r="N205" s="13">
        <f t="shared" si="19"/>
        <v>3.4048174378079078E-5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-2.2668948982094634</v>
      </c>
      <c r="M206">
        <f t="shared" si="18"/>
        <v>-2.2668948982094634</v>
      </c>
      <c r="N206" s="13">
        <f t="shared" si="19"/>
        <v>3.4195088694218156E-5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-2.237519965482381</v>
      </c>
      <c r="M207">
        <f t="shared" si="18"/>
        <v>-2.237519965482381</v>
      </c>
      <c r="N207" s="13">
        <f t="shared" si="19"/>
        <v>3.4317243049616054E-5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-2.2084893268347816</v>
      </c>
      <c r="M208">
        <f t="shared" si="18"/>
        <v>-2.2084893268347816</v>
      </c>
      <c r="N208" s="13">
        <f t="shared" si="19"/>
        <v>3.4414577826519935E-5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-2.1798000441555234</v>
      </c>
      <c r="M209">
        <f t="shared" si="18"/>
        <v>-2.1798000441555234</v>
      </c>
      <c r="N209" s="13">
        <f t="shared" si="19"/>
        <v>3.4487076120791016E-5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-2.1514491677911032</v>
      </c>
      <c r="M210">
        <f t="shared" si="18"/>
        <v>-2.1514491677911032</v>
      </c>
      <c r="N210" s="13">
        <f t="shared" si="19"/>
        <v>3.4534763124057617E-5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-2.1234337381784814</v>
      </c>
      <c r="M211">
        <f t="shared" si="18"/>
        <v>-2.1234337381784814</v>
      </c>
      <c r="N211" s="13">
        <f t="shared" si="19"/>
        <v>3.4557705424242438E-5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(1/2)*($L$9*$L$4*EXP(-$L$7*$O$6*(G212/$O$6-1))-($L$9*$L$6*EXP(-$L$5*$O$6*(G212/$O$6-1))))</f>
        <v>-2.0957507874140084</v>
      </c>
      <c r="M212">
        <f t="shared" ref="M212:M275" si="25">(1/2)*($L$9*$O$4*EXP(-$O$8*$O$6*(G212/$O$6-1))-($L$9*$O$7*EXP(-$O$5*$O$6*(G212/$O$6-1))))</f>
        <v>-2.0957507874140084</v>
      </c>
      <c r="N212" s="13">
        <f t="shared" ref="N212:N275" si="26">(M212-H212)^2*O212</f>
        <v>3.4556010228401255E-5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-2.0683973407604679</v>
      </c>
      <c r="M213">
        <f t="shared" si="25"/>
        <v>-2.0683973407604679</v>
      </c>
      <c r="N213" s="13">
        <f t="shared" si="26"/>
        <v>3.4529824512560082E-5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-2.0413704180942509</v>
      </c>
      <c r="M214">
        <f t="shared" si="25"/>
        <v>-2.0413704180942509</v>
      </c>
      <c r="N214" s="13">
        <f t="shared" si="26"/>
        <v>3.4479334102447747E-5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-2.0146670352945408</v>
      </c>
      <c r="M215">
        <f t="shared" si="25"/>
        <v>-2.0146670352945408</v>
      </c>
      <c r="N215" s="13">
        <f t="shared" si="26"/>
        <v>3.4404762689917181E-5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-1.9882842055764072</v>
      </c>
      <c r="M216">
        <f t="shared" si="25"/>
        <v>-1.9882842055764072</v>
      </c>
      <c r="N216" s="13">
        <f t="shared" si="26"/>
        <v>3.4306370789132511E-5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-1.962218940769596</v>
      </c>
      <c r="M217">
        <f t="shared" si="25"/>
        <v>-1.962218940769596</v>
      </c>
      <c r="N217" s="13">
        <f t="shared" si="26"/>
        <v>3.4184454636958068E-5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-1.9364682525447703</v>
      </c>
      <c r="M218">
        <f t="shared" si="25"/>
        <v>-1.9364682525447703</v>
      </c>
      <c r="N218" s="13">
        <f t="shared" si="26"/>
        <v>3.4039345042141327E-5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-1.9110291535889237</v>
      </c>
      <c r="M219">
        <f t="shared" si="25"/>
        <v>-1.9110291535889237</v>
      </c>
      <c r="N219" s="13">
        <f t="shared" si="26"/>
        <v>3.3871406187196123E-5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-1.8858986587315778</v>
      </c>
      <c r="M220">
        <f t="shared" si="25"/>
        <v>-1.8858986587315778</v>
      </c>
      <c r="N220" s="13">
        <f t="shared" si="26"/>
        <v>3.3681034387845576E-5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-1.8610737860234168</v>
      </c>
      <c r="M221">
        <f t="shared" si="25"/>
        <v>-1.8610737860234168</v>
      </c>
      <c r="N221" s="13">
        <f t="shared" si="26"/>
        <v>3.3468656813642143E-5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-1.836551557768862</v>
      </c>
      <c r="M222">
        <f t="shared" si="25"/>
        <v>-1.836551557768862</v>
      </c>
      <c r="N222" s="13">
        <f t="shared" si="26"/>
        <v>3.3234730174582744E-5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-1.8123290015141331</v>
      </c>
      <c r="M223">
        <f t="shared" si="25"/>
        <v>-1.8123290015141331</v>
      </c>
      <c r="N223" s="13">
        <f t="shared" si="26"/>
        <v>3.2979739377353224E-5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-1.7884031509922338</v>
      </c>
      <c r="M224">
        <f t="shared" si="25"/>
        <v>-1.7884031509922338</v>
      </c>
      <c r="N224" s="13">
        <f t="shared" si="26"/>
        <v>3.2704196155539169E-5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-1.7647710470262923</v>
      </c>
      <c r="M225">
        <f t="shared" si="25"/>
        <v>-1.7647710470262923</v>
      </c>
      <c r="N225" s="13">
        <f t="shared" si="26"/>
        <v>3.240863767768925E-5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-1.7414297383926296</v>
      </c>
      <c r="M226">
        <f t="shared" si="25"/>
        <v>-1.7414297383926296</v>
      </c>
      <c r="N226" s="13">
        <f t="shared" si="26"/>
        <v>3.2093625136965304E-5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-1.7183762826448803</v>
      </c>
      <c r="M227">
        <f t="shared" si="25"/>
        <v>-1.7183762826448803</v>
      </c>
      <c r="N227" s="13">
        <f t="shared" si="26"/>
        <v>3.1759742326518545E-5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-1.6956077469004864</v>
      </c>
      <c r="M228">
        <f t="shared" si="25"/>
        <v>-1.6956077469004864</v>
      </c>
      <c r="N228" s="13">
        <f t="shared" si="26"/>
        <v>3.1407594203728226E-5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-1.6731212085907765</v>
      </c>
      <c r="M229">
        <f t="shared" si="25"/>
        <v>-1.6731212085907765</v>
      </c>
      <c r="N229" s="13">
        <f t="shared" si="26"/>
        <v>3.1037805447484135E-5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-1.6509137561758951</v>
      </c>
      <c r="M230">
        <f t="shared" si="25"/>
        <v>-1.6509137561758951</v>
      </c>
      <c r="N230" s="13">
        <f t="shared" si="26"/>
        <v>3.0651019011316205E-5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-1.628982489825727</v>
      </c>
      <c r="M231">
        <f t="shared" si="25"/>
        <v>-1.628982489825727</v>
      </c>
      <c r="N231" s="13">
        <f t="shared" si="26"/>
        <v>3.0247894676235004E-5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-1.6073245220679795</v>
      </c>
      <c r="M232">
        <f t="shared" si="25"/>
        <v>-1.6073245220679795</v>
      </c>
      <c r="N232" s="13">
        <f t="shared" si="26"/>
        <v>2.9829107606160986E-5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-1.5859369784045318</v>
      </c>
      <c r="M233">
        <f t="shared" si="25"/>
        <v>-1.5859369784045318</v>
      </c>
      <c r="N233" s="13">
        <f t="shared" si="26"/>
        <v>2.9395346909027125E-5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-1.564816997897108</v>
      </c>
      <c r="M234">
        <f t="shared" si="25"/>
        <v>-1.564816997897108</v>
      </c>
      <c r="N234" s="13">
        <f t="shared" si="26"/>
        <v>2.8947314206869489E-5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-1.5439617337233507</v>
      </c>
      <c r="M235">
        <f t="shared" si="25"/>
        <v>-1.5439617337233507</v>
      </c>
      <c r="N235" s="13">
        <f t="shared" si="26"/>
        <v>2.8485722217130758E-5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-1.5233683537042815</v>
      </c>
      <c r="M236">
        <f t="shared" si="25"/>
        <v>-1.5233683537042815</v>
      </c>
      <c r="N236" s="13">
        <f t="shared" si="26"/>
        <v>2.8011293348324849E-5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-1.5030340408041372</v>
      </c>
      <c r="M237">
        <f t="shared" si="25"/>
        <v>-1.5030340408041372</v>
      </c>
      <c r="N237" s="13">
        <f t="shared" si="26"/>
        <v>2.7524758312460435E-5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-1.4829559936035381</v>
      </c>
      <c r="M238">
        <f t="shared" si="25"/>
        <v>-1.4829559936035381</v>
      </c>
      <c r="N238" s="13">
        <f t="shared" si="26"/>
        <v>2.7026854756536172E-5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-1.4631314267468991</v>
      </c>
      <c r="M239">
        <f t="shared" si="25"/>
        <v>-1.4631314267468991</v>
      </c>
      <c r="N239" s="13">
        <f t="shared" si="26"/>
        <v>2.6518325915602956E-5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-1.4435575713649937</v>
      </c>
      <c r="M240">
        <f t="shared" si="25"/>
        <v>-1.4435575713649937</v>
      </c>
      <c r="N240" s="13">
        <f t="shared" si="26"/>
        <v>2.5999919289281203E-5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-1.4242316754735169</v>
      </c>
      <c r="M241">
        <f t="shared" si="25"/>
        <v>-1.4242316754735169</v>
      </c>
      <c r="N241" s="13">
        <f t="shared" si="26"/>
        <v>2.547238534401741E-5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-1.4051510043485078</v>
      </c>
      <c r="M242">
        <f t="shared" si="25"/>
        <v>-1.4051510043485078</v>
      </c>
      <c r="N242" s="13">
        <f t="shared" si="26"/>
        <v>2.4936476242717147E-5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-1.3863128408794334</v>
      </c>
      <c r="M243">
        <f t="shared" si="25"/>
        <v>-1.3863128408794334</v>
      </c>
      <c r="N243" s="13">
        <f t="shared" si="26"/>
        <v>2.439294460360474E-5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-1.3677144859007235</v>
      </c>
      <c r="M244">
        <f t="shared" si="25"/>
        <v>-1.3677144859007235</v>
      </c>
      <c r="N244" s="13">
        <f t="shared" si="26"/>
        <v>2.3842542289937598E-5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-1.3493532585025301</v>
      </c>
      <c r="M245">
        <f t="shared" si="25"/>
        <v>-1.3493532585025301</v>
      </c>
      <c r="N245" s="13">
        <f t="shared" si="26"/>
        <v>2.3286019232011566E-5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-1.3312264963214362</v>
      </c>
      <c r="M246">
        <f t="shared" si="25"/>
        <v>-1.3312264963214362</v>
      </c>
      <c r="N246" s="13">
        <f t="shared" si="26"/>
        <v>2.272412228288163E-5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-1.313331555811855</v>
      </c>
      <c r="M247">
        <f t="shared" si="25"/>
        <v>-1.313331555811855</v>
      </c>
      <c r="N247" s="13">
        <f t="shared" si="26"/>
        <v>2.2157594108855128E-5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-1.2956658124987943</v>
      </c>
      <c r="M248">
        <f t="shared" si="25"/>
        <v>-1.2956658124987943</v>
      </c>
      <c r="N248" s="13">
        <f t="shared" si="26"/>
        <v>2.1587172116093525E-5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-1.278226661212662</v>
      </c>
      <c r="M249">
        <f t="shared" si="25"/>
        <v>-1.278226661212662</v>
      </c>
      <c r="N249" s="13">
        <f t="shared" si="26"/>
        <v>2.1013587414268093E-5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-1.2610115163067983</v>
      </c>
      <c r="M250">
        <f t="shared" si="25"/>
        <v>-1.2610115163067983</v>
      </c>
      <c r="N250" s="13">
        <f t="shared" si="26"/>
        <v>2.043756381778547E-5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-1.2440178118583112</v>
      </c>
      <c r="M251">
        <f t="shared" si="25"/>
        <v>-1.2440178118583112</v>
      </c>
      <c r="N251" s="13">
        <f t="shared" si="26"/>
        <v>1.9859816885959803E-5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-1.227243001852883</v>
      </c>
      <c r="M252">
        <f t="shared" si="25"/>
        <v>-1.227243001852883</v>
      </c>
      <c r="N252" s="13">
        <f t="shared" si="26"/>
        <v>1.9281053002199764E-5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-1.2106845603541068</v>
      </c>
      <c r="M253">
        <f t="shared" si="25"/>
        <v>-1.2106845603541068</v>
      </c>
      <c r="N253" s="13">
        <f t="shared" si="26"/>
        <v>1.8701968493102054E-5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-1.1943399816579421</v>
      </c>
      <c r="M254">
        <f t="shared" si="25"/>
        <v>-1.1943399816579421</v>
      </c>
      <c r="N254" s="13">
        <f t="shared" si="26"/>
        <v>1.8123248787704365E-5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-1.178206780432856</v>
      </c>
      <c r="M255">
        <f t="shared" si="25"/>
        <v>-1.178206780432856</v>
      </c>
      <c r="N255" s="13">
        <f t="shared" si="26"/>
        <v>1.7545567617246322E-5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-1.1622824918461516</v>
      </c>
      <c r="M256">
        <f t="shared" si="25"/>
        <v>-1.1622824918461516</v>
      </c>
      <c r="N256" s="13">
        <f t="shared" si="26"/>
        <v>1.696958625589013E-5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-1.1465646716770728</v>
      </c>
      <c r="M257">
        <f t="shared" si="25"/>
        <v>-1.1465646716770728</v>
      </c>
      <c r="N257" s="13">
        <f t="shared" si="26"/>
        <v>1.6395952802045342E-5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-1.1310508964171173</v>
      </c>
      <c r="M258">
        <f t="shared" si="25"/>
        <v>-1.1310508964171173</v>
      </c>
      <c r="N258" s="13">
        <f t="shared" si="26"/>
        <v>1.5825301500926647E-5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-1.1157387633581037</v>
      </c>
      <c r="M259">
        <f t="shared" si="25"/>
        <v>-1.1157387633581037</v>
      </c>
      <c r="N259" s="13">
        <f t="shared" si="26"/>
        <v>1.5258252107896225E-5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-1.1006258906684463</v>
      </c>
      <c r="M260">
        <f t="shared" si="25"/>
        <v>-1.1006258906684463</v>
      </c>
      <c r="N260" s="13">
        <f t="shared" si="26"/>
        <v>1.4695409292582827E-5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-1.0857099174580822</v>
      </c>
      <c r="M261">
        <f t="shared" si="25"/>
        <v>-1.0857099174580822</v>
      </c>
      <c r="N261" s="13">
        <f t="shared" si="26"/>
        <v>1.4137362083718425E-5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-1.07098850383254</v>
      </c>
      <c r="M262">
        <f t="shared" si="25"/>
        <v>-1.07098850383254</v>
      </c>
      <c r="N262" s="13">
        <f t="shared" si="26"/>
        <v>1.3584683354099636E-5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-1.0564593309365231</v>
      </c>
      <c r="M263">
        <f t="shared" si="25"/>
        <v>-1.0564593309365231</v>
      </c>
      <c r="N263" s="13">
        <f t="shared" si="26"/>
        <v>1.3037929345704212E-5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-1.0421201009874781</v>
      </c>
      <c r="M264">
        <f t="shared" si="25"/>
        <v>-1.0421201009874781</v>
      </c>
      <c r="N264" s="13">
        <f t="shared" si="26"/>
        <v>1.2497639234220657E-5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-1.02796853729951</v>
      </c>
      <c r="M265">
        <f t="shared" si="25"/>
        <v>-1.02796853729951</v>
      </c>
      <c r="N265" s="13">
        <f t="shared" si="26"/>
        <v>1.1964334732743198E-5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-1.0140023842980659</v>
      </c>
      <c r="M266">
        <f t="shared" si="25"/>
        <v>-1.0140023842980659</v>
      </c>
      <c r="N266" s="13">
        <f t="shared" si="26"/>
        <v>1.1438519733934382E-5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-1.0002194075257487</v>
      </c>
      <c r="M267">
        <f t="shared" si="25"/>
        <v>-1.0002194075257487</v>
      </c>
      <c r="N267" s="13">
        <f t="shared" si="26"/>
        <v>1.0920679990138536E-5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-0.98661739363962042</v>
      </c>
      <c r="M268">
        <f t="shared" si="25"/>
        <v>-0.98661739363962042</v>
      </c>
      <c r="N268" s="13">
        <f t="shared" si="26"/>
        <v>1.041128283084821E-5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-0.97319415040037938</v>
      </c>
      <c r="M269">
        <f t="shared" si="25"/>
        <v>-0.97319415040037938</v>
      </c>
      <c r="N269" s="13">
        <f t="shared" si="26"/>
        <v>9.9107769166313332E-6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-0.95994750665371031</v>
      </c>
      <c r="M270">
        <f t="shared" si="25"/>
        <v>-0.95994750665371031</v>
      </c>
      <c r="N270" s="13">
        <f t="shared" si="26"/>
        <v>9.4195920290596694E-6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-0.9468753123041771</v>
      </c>
      <c r="M271">
        <f t="shared" si="25"/>
        <v>-0.9468753123041771</v>
      </c>
      <c r="N271" s="13">
        <f t="shared" si="26"/>
        <v>8.9381388955793623E-6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-0.93397543828195695</v>
      </c>
      <c r="M272">
        <f t="shared" si="25"/>
        <v>-0.93397543828195695</v>
      </c>
      <c r="N272" s="13">
        <f t="shared" si="26"/>
        <v>8.4668090487067929E-6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-0.92124577650273232</v>
      </c>
      <c r="M273">
        <f t="shared" si="25"/>
        <v>-0.92124577650273232</v>
      </c>
      <c r="N273" s="13">
        <f t="shared" si="26"/>
        <v>8.0059747185553843E-6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-0.90868423982104307</v>
      </c>
      <c r="M274">
        <f t="shared" si="25"/>
        <v>-0.90868423982104307</v>
      </c>
      <c r="N274" s="13">
        <f t="shared" si="26"/>
        <v>7.5559887578867206E-6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-0.89628876197737606</v>
      </c>
      <c r="M275">
        <f t="shared" si="25"/>
        <v>-0.89628876197737606</v>
      </c>
      <c r="N275" s="13">
        <f t="shared" si="26"/>
        <v>7.1171845987555115E-6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(1/2)*($L$9*$L$4*EXP(-$L$7*$O$6*(G276/$O$6-1))-($L$9*$L$6*EXP(-$L$5*$O$6*(G276/$O$6-1))))</f>
        <v>-0.88405729753929863</v>
      </c>
      <c r="M276">
        <f t="shared" ref="M276:M339" si="32">(1/2)*($L$9*$O$4*EXP(-$O$8*$O$6*(G276/$O$6-1))-($L$9*$O$7*EXP(-$O$5*$O$6*(G276/$O$6-1))))</f>
        <v>-0.88405729753929863</v>
      </c>
      <c r="N276" s="13">
        <f t="shared" ref="N276:N339" si="33">(M276-H276)^2*O276</f>
        <v>6.6898762397385644E-6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-0.87198782183687162</v>
      </c>
      <c r="M277">
        <f t="shared" si="32"/>
        <v>-0.87198782183687162</v>
      </c>
      <c r="N277" s="13">
        <f t="shared" si="33"/>
        <v>6.2743582628864751E-6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-0.86007833089263253</v>
      </c>
      <c r="M278">
        <f t="shared" si="32"/>
        <v>-0.86007833089263253</v>
      </c>
      <c r="N278" s="13">
        <f t="shared" si="33"/>
        <v>5.8709058793264709E-6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-0.84832684134641401</v>
      </c>
      <c r="M279">
        <f t="shared" si="32"/>
        <v>-0.84832684134641401</v>
      </c>
      <c r="N279" s="13">
        <f t="shared" si="33"/>
        <v>5.479775002580914E-6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-0.8367313903751441</v>
      </c>
      <c r="M280">
        <f t="shared" si="32"/>
        <v>-0.8367313903751441</v>
      </c>
      <c r="N280" s="13">
        <f t="shared" si="33"/>
        <v>5.101202348502875E-6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-0.82529003560805014</v>
      </c>
      <c r="M281">
        <f t="shared" si="32"/>
        <v>-0.82529003560805014</v>
      </c>
      <c r="N281" s="13">
        <f t="shared" si="33"/>
        <v>4.735405560898637E-6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-0.8140008550372958</v>
      </c>
      <c r="M282">
        <f t="shared" si="32"/>
        <v>-0.8140008550372958</v>
      </c>
      <c r="N282" s="13">
        <f t="shared" si="33"/>
        <v>4.3825833617463066E-6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-0.80286194692442825</v>
      </c>
      <c r="M283">
        <f t="shared" si="32"/>
        <v>-0.80286194692442825</v>
      </c>
      <c r="N283" s="13">
        <f t="shared" si="33"/>
        <v>4.0429157249570318E-6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-0.79187142970270152</v>
      </c>
      <c r="M284">
        <f t="shared" si="32"/>
        <v>-0.79187142970270152</v>
      </c>
      <c r="N284" s="13">
        <f t="shared" si="33"/>
        <v>3.7165640726566333E-6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-0.78102744187565665</v>
      </c>
      <c r="M285">
        <f t="shared" si="32"/>
        <v>-0.78102744187565665</v>
      </c>
      <c r="N285" s="13">
        <f t="shared" si="33"/>
        <v>3.4036714929764622E-6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-0.77032814191199872</v>
      </c>
      <c r="M286">
        <f t="shared" si="32"/>
        <v>-0.77032814191199872</v>
      </c>
      <c r="N286" s="13">
        <f t="shared" si="33"/>
        <v>3.1043629782024447E-6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-0.75977170813706651</v>
      </c>
      <c r="M287">
        <f t="shared" si="32"/>
        <v>-0.75977170813706651</v>
      </c>
      <c r="N287" s="13">
        <f t="shared" si="33"/>
        <v>2.8187456823728924E-6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-0.74935633862098805</v>
      </c>
      <c r="M288">
        <f t="shared" si="32"/>
        <v>-0.74935633862098805</v>
      </c>
      <c r="N288" s="13">
        <f t="shared" si="33"/>
        <v>2.5469091971355599E-6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-0.73908025106383002</v>
      </c>
      <c r="M289">
        <f t="shared" si="32"/>
        <v>-0.73908025106383002</v>
      </c>
      <c r="N289" s="13">
        <f t="shared" si="33"/>
        <v>2.2889258449841514E-6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-0.72894168267777559</v>
      </c>
      <c r="M290">
        <f t="shared" si="32"/>
        <v>-0.72894168267777559</v>
      </c>
      <c r="N290" s="13">
        <f t="shared" si="33"/>
        <v>2.0448509887292837E-6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-0.71893889006661593</v>
      </c>
      <c r="M291">
        <f t="shared" si="32"/>
        <v>-0.71893889006661593</v>
      </c>
      <c r="N291" s="13">
        <f t="shared" si="33"/>
        <v>1.8147233562296766E-6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-0.70907014910257415</v>
      </c>
      <c r="M292">
        <f t="shared" si="32"/>
        <v>-0.70907014910257415</v>
      </c>
      <c r="N292" s="13">
        <f t="shared" si="33"/>
        <v>1.5985653794206939E-6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-0.69933375480082083</v>
      </c>
      <c r="M293">
        <f t="shared" si="32"/>
        <v>-0.69933375480082083</v>
      </c>
      <c r="N293" s="13">
        <f t="shared" si="33"/>
        <v>1.3963835465386631E-6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-0.68972802119161425</v>
      </c>
      <c r="M294">
        <f t="shared" si="32"/>
        <v>-0.68972802119161425</v>
      </c>
      <c r="N294" s="13">
        <f t="shared" si="33"/>
        <v>1.208168766709173E-6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-0.68025128119038114</v>
      </c>
      <c r="M295">
        <f t="shared" si="32"/>
        <v>-0.68025128119038114</v>
      </c>
      <c r="N295" s="13">
        <f t="shared" si="33"/>
        <v>1.03389674579917E-6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-0.67090188646572801</v>
      </c>
      <c r="M296">
        <f t="shared" si="32"/>
        <v>-0.67090188646572801</v>
      </c>
      <c r="N296" s="13">
        <f t="shared" si="33"/>
        <v>8.7352837266969811E-7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-0.66167820730568527</v>
      </c>
      <c r="M297">
        <f t="shared" si="32"/>
        <v>-0.66167820730568527</v>
      </c>
      <c r="N297" s="13">
        <f t="shared" si="33"/>
        <v>7.270101148775428E-7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-0.65257863248215076</v>
      </c>
      <c r="M298">
        <f t="shared" si="32"/>
        <v>-0.65257863248215076</v>
      </c>
      <c r="N298" s="13">
        <f t="shared" si="33"/>
        <v>5.9427442290253779E-7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-0.64360156911378663</v>
      </c>
      <c r="M299">
        <f t="shared" si="32"/>
        <v>-0.64360156911378663</v>
      </c>
      <c r="N299" s="13">
        <f t="shared" si="33"/>
        <v>4.7524014202853389E-7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-0.6347454425273571</v>
      </c>
      <c r="M300">
        <f t="shared" si="32"/>
        <v>-0.6347454425273571</v>
      </c>
      <c r="N300" s="13">
        <f t="shared" si="33"/>
        <v>3.698129309938977E-7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-0.62600869611778898</v>
      </c>
      <c r="M301">
        <f t="shared" si="32"/>
        <v>-0.62600869611778898</v>
      </c>
      <c r="N301" s="13">
        <f t="shared" si="33"/>
        <v>2.7788568656886074E-7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-0.61738979120692861</v>
      </c>
      <c r="M302">
        <f t="shared" si="32"/>
        <v>-0.61738979120692861</v>
      </c>
      <c r="N302" s="13">
        <f t="shared" si="33"/>
        <v>1.993389732268077E-7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-0.60888720690112885</v>
      </c>
      <c r="M303">
        <f t="shared" si="32"/>
        <v>-0.60888720690112885</v>
      </c>
      <c r="N303" s="13">
        <f t="shared" si="33"/>
        <v>1.3404145710976683E-7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-0.60049943994784505</v>
      </c>
      <c r="M304">
        <f t="shared" si="32"/>
        <v>-0.60049943994784505</v>
      </c>
      <c r="N304" s="13">
        <f t="shared" si="33"/>
        <v>8.1850343495003336E-8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-0.59222500459123339</v>
      </c>
      <c r="M305">
        <f t="shared" si="32"/>
        <v>-0.59222500459123339</v>
      </c>
      <c r="N305" s="13">
        <f t="shared" si="33"/>
        <v>4.2611817011483506E-8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-0.58406243242695832</v>
      </c>
      <c r="M306">
        <f t="shared" si="32"/>
        <v>-0.58406243242695832</v>
      </c>
      <c r="N306" s="13">
        <f t="shared" si="33"/>
        <v>1.6161483873060377E-8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-0.57601027225617529</v>
      </c>
      <c r="M307">
        <f t="shared" si="32"/>
        <v>-0.57601027225617529</v>
      </c>
      <c r="N307" s="13">
        <f t="shared" si="33"/>
        <v>2.3248154021479089E-9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-0.56806708993889254</v>
      </c>
      <c r="M308">
        <f t="shared" si="32"/>
        <v>-0.56806708993889254</v>
      </c>
      <c r="N308" s="13">
        <f t="shared" si="33"/>
        <v>9.1759217271294373E-10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-0.56023146824671699</v>
      </c>
      <c r="M309">
        <f t="shared" si="32"/>
        <v>-0.56023146824671699</v>
      </c>
      <c r="N309" s="13">
        <f t="shared" si="33"/>
        <v>1.1746348096944492E-8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-0.55250200671515048</v>
      </c>
      <c r="M310">
        <f t="shared" si="32"/>
        <v>-0.55250200671515048</v>
      </c>
      <c r="N310" s="13">
        <f t="shared" si="33"/>
        <v>3.4608813825608009E-8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-0.54487732149538493</v>
      </c>
      <c r="M311">
        <f t="shared" si="32"/>
        <v>-0.54487732149538493</v>
      </c>
      <c r="N311" s="13">
        <f t="shared" si="33"/>
        <v>6.9294358842476439E-8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-0.53735604520581715</v>
      </c>
      <c r="M312">
        <f t="shared" si="32"/>
        <v>-0.53735604520581715</v>
      </c>
      <c r="N312" s="13">
        <f t="shared" si="33"/>
        <v>1.1558443166910004E-7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-0.52993682678323628</v>
      </c>
      <c r="M313">
        <f t="shared" si="32"/>
        <v>-0.52993682678323628</v>
      </c>
      <c r="N313" s="13">
        <f t="shared" si="33"/>
        <v>1.7325299760975108E-7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-0.52261833133386715</v>
      </c>
      <c r="M314">
        <f t="shared" si="32"/>
        <v>-0.52261833133386715</v>
      </c>
      <c r="N314" s="13">
        <f t="shared" si="33"/>
        <v>2.4206697350323506E-7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-0.51539923998420667</v>
      </c>
      <c r="M315">
        <f t="shared" si="32"/>
        <v>-0.51539923998420667</v>
      </c>
      <c r="N315" s="13">
        <f t="shared" si="33"/>
        <v>3.2178665896758032E-7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-0.50827824973182856</v>
      </c>
      <c r="M316">
        <f t="shared" si="32"/>
        <v>-0.50827824973182856</v>
      </c>
      <c r="N316" s="13">
        <f t="shared" si="33"/>
        <v>4.1216616363315212E-7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-0.50125407329615235</v>
      </c>
      <c r="M317">
        <f t="shared" si="32"/>
        <v>-0.50125407329615235</v>
      </c>
      <c r="N317" s="13">
        <f t="shared" si="33"/>
        <v>5.1295382992741978E-7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-0.49432543896929393</v>
      </c>
      <c r="M318">
        <f t="shared" si="32"/>
        <v>-0.49432543896929393</v>
      </c>
      <c r="N318" s="13">
        <f t="shared" si="33"/>
        <v>6.2389265093488571E-7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-0.48749109046696287</v>
      </c>
      <c r="M319">
        <f t="shared" si="32"/>
        <v>-0.48749109046696287</v>
      </c>
      <c r="N319" s="13">
        <f t="shared" si="33"/>
        <v>7.4472068294363113E-7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-0.48074978677956282</v>
      </c>
      <c r="M320">
        <f t="shared" si="32"/>
        <v>-0.48074978677956282</v>
      </c>
      <c r="N320" s="13">
        <f t="shared" si="33"/>
        <v>8.7517145226806231E-7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-0.47410030202346071</v>
      </c>
      <c r="M321">
        <f t="shared" si="32"/>
        <v>-0.47410030202346071</v>
      </c>
      <c r="N321" s="13">
        <f t="shared" si="33"/>
        <v>1.0149743559796203E-6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-0.46754142529257192</v>
      </c>
      <c r="M322">
        <f t="shared" si="32"/>
        <v>-0.46754142529257192</v>
      </c>
      <c r="N322" s="13">
        <f t="shared" si="33"/>
        <v>1.163855056210179E-6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-0.46107196051017402</v>
      </c>
      <c r="M323">
        <f t="shared" si="32"/>
        <v>-0.46107196051017402</v>
      </c>
      <c r="N323" s="13">
        <f t="shared" si="33"/>
        <v>1.3215358676770793E-6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-0.45469072628113222</v>
      </c>
      <c r="M324">
        <f t="shared" si="32"/>
        <v>-0.45469072628113222</v>
      </c>
      <c r="N324" s="13">
        <f t="shared" si="33"/>
        <v>1.4877361381613113E-6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-0.44839655574447301</v>
      </c>
      <c r="M325">
        <f t="shared" si="32"/>
        <v>-0.44839655574447301</v>
      </c>
      <c r="N325" s="13">
        <f t="shared" si="33"/>
        <v>1.662172621620505E-6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-0.44218829642644841</v>
      </c>
      <c r="M326">
        <f t="shared" si="32"/>
        <v>-0.44218829642644841</v>
      </c>
      <c r="N326" s="13">
        <f t="shared" si="33"/>
        <v>1.84455984371232E-6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-0.43606481009400372</v>
      </c>
      <c r="M327">
        <f t="shared" si="32"/>
        <v>-0.43606481009400372</v>
      </c>
      <c r="N327" s="13">
        <f t="shared" si="33"/>
        <v>2.0346104594545872E-6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-0.43002497260881334</v>
      </c>
      <c r="M328">
        <f t="shared" si="32"/>
        <v>-0.43002497260881334</v>
      </c>
      <c r="N328" s="13">
        <f t="shared" si="33"/>
        <v>2.2320356028462979E-6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-0.42406767378183952</v>
      </c>
      <c r="M329">
        <f t="shared" si="32"/>
        <v>-0.42406767378183952</v>
      </c>
      <c r="N329" s="13">
        <f t="shared" si="33"/>
        <v>2.4365452282050396E-6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-0.41819181722847332</v>
      </c>
      <c r="M330">
        <f t="shared" si="32"/>
        <v>-0.41819181722847332</v>
      </c>
      <c r="N330" s="13">
        <f t="shared" si="33"/>
        <v>2.6478484430703278E-6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-0.41239632022430051</v>
      </c>
      <c r="M331">
        <f t="shared" si="32"/>
        <v>-0.41239632022430051</v>
      </c>
      <c r="N331" s="13">
        <f t="shared" si="33"/>
        <v>2.8656538325202859E-6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-0.40668011356149614</v>
      </c>
      <c r="M332">
        <f t="shared" si="32"/>
        <v>-0.40668011356149614</v>
      </c>
      <c r="N332" s="13">
        <f t="shared" si="33"/>
        <v>3.0896697747135978E-6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-0.40104214140591177</v>
      </c>
      <c r="M333">
        <f t="shared" si="32"/>
        <v>-0.40104214140591177</v>
      </c>
      <c r="N333" s="13">
        <f t="shared" si="33"/>
        <v>3.3196047476107865E-6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-0.39548136115485</v>
      </c>
      <c r="M334">
        <f t="shared" si="32"/>
        <v>-0.39548136115485</v>
      </c>
      <c r="N334" s="13">
        <f t="shared" si="33"/>
        <v>3.555167626678381E-6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-0.38999674329557443</v>
      </c>
      <c r="M335">
        <f t="shared" si="32"/>
        <v>-0.38999674329557443</v>
      </c>
      <c r="N335" s="13">
        <f t="shared" si="33"/>
        <v>3.7960679735581296E-6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-0.3845872712645787</v>
      </c>
      <c r="M336">
        <f t="shared" si="32"/>
        <v>-0.3845872712645787</v>
      </c>
      <c r="N336" s="13">
        <f t="shared" si="33"/>
        <v>4.0420163156102936E-6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-0.37925194130761825</v>
      </c>
      <c r="M337">
        <f t="shared" si="32"/>
        <v>-0.37925194130761825</v>
      </c>
      <c r="N337" s="13">
        <f t="shared" si="33"/>
        <v>4.2927244162242164E-6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-0.37398976234056025</v>
      </c>
      <c r="M338">
        <f t="shared" si="32"/>
        <v>-0.37398976234056025</v>
      </c>
      <c r="N338" s="13">
        <f t="shared" si="33"/>
        <v>4.5479055359460896E-6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-0.36879975581104002</v>
      </c>
      <c r="M339">
        <f t="shared" si="32"/>
        <v>-0.36879975581104002</v>
      </c>
      <c r="N339" s="13">
        <f t="shared" si="33"/>
        <v>4.807274684305378E-6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(1/2)*($L$9*$L$4*EXP(-$L$7*$O$6*(G340/$O$6-1))-($L$9*$L$6*EXP(-$L$5*$O$6*(G340/$O$6-1))))</f>
        <v>-0.36368095556096741</v>
      </c>
      <c r="M340">
        <f t="shared" ref="M340:M403" si="39">(1/2)*($L$9*$O$4*EXP(-$O$8*$O$6*(G340/$O$6-1))-($L$9*$O$7*EXP(-$O$5*$O$6*(G340/$O$6-1))))</f>
        <v>-0.36368095556096741</v>
      </c>
      <c r="N340" s="13">
        <f t="shared" ref="N340:N403" si="40">(M340-H340)^2*O340</f>
        <v>5.0705488623834065E-6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-0.35863240768989041</v>
      </c>
      <c r="M341">
        <f t="shared" si="39"/>
        <v>-0.35863240768989041</v>
      </c>
      <c r="N341" s="13">
        <f t="shared" si="40"/>
        <v>5.3374472961083842E-6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-0.35365317041923627</v>
      </c>
      <c r="M342">
        <f t="shared" si="39"/>
        <v>-0.35365317041923627</v>
      </c>
      <c r="N342" s="13">
        <f t="shared" si="40"/>
        <v>5.6076916602730262E-6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-0.34874231395745003</v>
      </c>
      <c r="M343">
        <f t="shared" si="39"/>
        <v>-0.34874231395745003</v>
      </c>
      <c r="N343" s="13">
        <f t="shared" si="40"/>
        <v>5.8810062933448398E-6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-0.34389892036603714</v>
      </c>
      <c r="M344">
        <f t="shared" si="39"/>
        <v>-0.34389892036603714</v>
      </c>
      <c r="N344" s="13">
        <f t="shared" si="40"/>
        <v>6.1571184030256319E-6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-0.3391220834265401</v>
      </c>
      <c r="M345">
        <f t="shared" si="39"/>
        <v>-0.3391220834265401</v>
      </c>
      <c r="N345" s="13">
        <f t="shared" si="40"/>
        <v>6.4357582627286456E-6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-0.33441090850844379</v>
      </c>
      <c r="M346">
        <f t="shared" si="39"/>
        <v>-0.33441090850844379</v>
      </c>
      <c r="N346" s="13">
        <f t="shared" si="40"/>
        <v>6.7166593988941931E-6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-0.3297645124380395</v>
      </c>
      <c r="M347">
        <f t="shared" si="39"/>
        <v>-0.3297645124380395</v>
      </c>
      <c r="N347" s="13">
        <f t="shared" si="40"/>
        <v>6.9995587693370036E-6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-0.32518202336824709</v>
      </c>
      <c r="M348">
        <f t="shared" si="39"/>
        <v>-0.32518202336824709</v>
      </c>
      <c r="N348" s="13">
        <f t="shared" si="40"/>
        <v>7.2841969326115704E-6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-0.32066258064941244</v>
      </c>
      <c r="M349">
        <f t="shared" si="39"/>
        <v>-0.32066258064941244</v>
      </c>
      <c r="N349" s="13">
        <f t="shared" si="40"/>
        <v>7.5703182085483913E-6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-0.31620533470109302</v>
      </c>
      <c r="M350">
        <f t="shared" si="39"/>
        <v>-0.31620533470109302</v>
      </c>
      <c r="N350" s="13">
        <f t="shared" si="40"/>
        <v>7.8576708300316126E-6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-0.31180944688482681</v>
      </c>
      <c r="M351">
        <f t="shared" si="39"/>
        <v>-0.31180944688482681</v>
      </c>
      <c r="N351" s="13">
        <f t="shared" si="40"/>
        <v>8.1460070860954565E-6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-0.30747408937791648</v>
      </c>
      <c r="M352">
        <f t="shared" si="39"/>
        <v>-0.30747408937791648</v>
      </c>
      <c r="N352" s="13">
        <f t="shared" si="40"/>
        <v>8.4350834565352309E-6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-0.30319844504820831</v>
      </c>
      <c r="M353">
        <f t="shared" si="39"/>
        <v>-0.30319844504820831</v>
      </c>
      <c r="N353" s="13">
        <f t="shared" si="40"/>
        <v>8.7246607380352215E-6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-0.29898170732990209</v>
      </c>
      <c r="M354">
        <f t="shared" si="39"/>
        <v>-0.29898170732990209</v>
      </c>
      <c r="N354" s="13">
        <f t="shared" si="40"/>
        <v>9.0145041620694452E-6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-0.29482308010037322</v>
      </c>
      <c r="M355">
        <f t="shared" si="39"/>
        <v>-0.29482308010037322</v>
      </c>
      <c r="N355" s="13">
        <f t="shared" si="40"/>
        <v>9.3043835046019504E-6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-0.29072177755802847</v>
      </c>
      <c r="M356">
        <f t="shared" si="39"/>
        <v>-0.29072177755802847</v>
      </c>
      <c r="N356" s="13">
        <f t="shared" si="40"/>
        <v>9.5940731877772972E-6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-0.28667702410119755</v>
      </c>
      <c r="M357">
        <f t="shared" si="39"/>
        <v>-0.28667702410119755</v>
      </c>
      <c r="N357" s="13">
        <f t="shared" si="40"/>
        <v>9.8833523737712786E-6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-0.28268805420805487</v>
      </c>
      <c r="M358">
        <f t="shared" si="39"/>
        <v>-0.28268805420805487</v>
      </c>
      <c r="N358" s="13">
        <f t="shared" si="40"/>
        <v>1.0172005050854752E-5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-0.27875411231759317</v>
      </c>
      <c r="M359">
        <f t="shared" si="39"/>
        <v>-0.27875411231759317</v>
      </c>
      <c r="N359" s="13">
        <f t="shared" si="40"/>
        <v>1.0459820111949977E-5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-0.27487445271163635</v>
      </c>
      <c r="M360">
        <f t="shared" si="39"/>
        <v>-0.27487445271163635</v>
      </c>
      <c r="N360" s="13">
        <f t="shared" si="40"/>
        <v>1.0746591425751855E-5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-0.27104833939790302</v>
      </c>
      <c r="M361">
        <f t="shared" si="39"/>
        <v>-0.27104833939790302</v>
      </c>
      <c r="N361" s="13">
        <f t="shared" si="40"/>
        <v>1.1032117900596647E-5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-0.26727504599411844</v>
      </c>
      <c r="M362">
        <f t="shared" si="39"/>
        <v>-0.26727504599411844</v>
      </c>
      <c r="N362" s="13">
        <f t="shared" si="40"/>
        <v>1.1316203541258483E-5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-0.26355385561318001</v>
      </c>
      <c r="M363">
        <f t="shared" si="39"/>
        <v>-0.26355385561318001</v>
      </c>
      <c r="N363" s="13">
        <f t="shared" si="40"/>
        <v>1.1598657498821838E-5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-0.25988406074937714</v>
      </c>
      <c r="M364">
        <f t="shared" si="39"/>
        <v>-0.25988406074937714</v>
      </c>
      <c r="N364" s="13">
        <f t="shared" si="40"/>
        <v>1.1879294113835036E-5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-0.25626496316566283</v>
      </c>
      <c r="M365">
        <f t="shared" si="39"/>
        <v>-0.25626496316566283</v>
      </c>
      <c r="N365" s="13">
        <f t="shared" si="40"/>
        <v>1.2157932952871042E-5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-0.25269587378197983</v>
      </c>
      <c r="M366">
        <f t="shared" si="39"/>
        <v>-0.25269587378197983</v>
      </c>
      <c r="N366" s="13">
        <f t="shared" si="40"/>
        <v>1.2434398838700197E-5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-0.24917611256464578</v>
      </c>
      <c r="M367">
        <f t="shared" si="39"/>
        <v>-0.24917611256464578</v>
      </c>
      <c r="N367" s="13">
        <f t="shared" si="40"/>
        <v>1.2708521874278834E-5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-0.24570500841678328</v>
      </c>
      <c r="M368">
        <f t="shared" si="39"/>
        <v>-0.24570500841678328</v>
      </c>
      <c r="N368" s="13">
        <f t="shared" si="40"/>
        <v>1.2980137460641757E-5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-0.2422818990698147</v>
      </c>
      <c r="M369">
        <f t="shared" si="39"/>
        <v>-0.2422818990698147</v>
      </c>
      <c r="N369" s="13">
        <f t="shared" si="40"/>
        <v>1.3249086309018248E-5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-0.23890613097599447</v>
      </c>
      <c r="M370">
        <f t="shared" si="39"/>
        <v>-0.23890613097599447</v>
      </c>
      <c r="N370" s="13">
        <f t="shared" si="40"/>
        <v>1.3515214447175472E-5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-0.23557705920200758</v>
      </c>
      <c r="M371">
        <f t="shared" si="39"/>
        <v>-0.23557705920200758</v>
      </c>
      <c r="N371" s="13">
        <f t="shared" si="40"/>
        <v>1.3778373220376749E-5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-0.23229404732359971</v>
      </c>
      <c r="M372">
        <f t="shared" si="39"/>
        <v>-0.23229404732359971</v>
      </c>
      <c r="N372" s="13">
        <f t="shared" si="40"/>
        <v>1.403841928691855E-5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-0.22905646732126786</v>
      </c>
      <c r="M373">
        <f t="shared" si="39"/>
        <v>-0.22905646732126786</v>
      </c>
      <c r="N373" s="13">
        <f t="shared" si="40"/>
        <v>1.4295214608622197E-5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-0.22586369947698356</v>
      </c>
      <c r="M374">
        <f t="shared" si="39"/>
        <v>-0.22586369947698356</v>
      </c>
      <c r="N374" s="13">
        <f t="shared" si="40"/>
        <v>1.4548626436321472E-5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-0.22271513227196016</v>
      </c>
      <c r="M375">
        <f t="shared" si="39"/>
        <v>-0.22271513227196016</v>
      </c>
      <c r="N375" s="13">
        <f t="shared" si="40"/>
        <v>1.4798527290581428E-5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-0.21961016228546074</v>
      </c>
      <c r="M376">
        <f t="shared" si="39"/>
        <v>-0.21961016228546074</v>
      </c>
      <c r="N376" s="13">
        <f t="shared" si="40"/>
        <v>1.5044794937871238E-5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-0.21654819409463222</v>
      </c>
      <c r="M377">
        <f t="shared" si="39"/>
        <v>-0.21654819409463222</v>
      </c>
      <c r="N377" s="13">
        <f t="shared" si="40"/>
        <v>1.5287312362254678E-5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-0.21352864017537579</v>
      </c>
      <c r="M378">
        <f t="shared" si="39"/>
        <v>-0.21352864017537579</v>
      </c>
      <c r="N378" s="13">
        <f t="shared" si="40"/>
        <v>1.5525967732901586E-5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-0.21055092080423987</v>
      </c>
      <c r="M379">
        <f t="shared" si="39"/>
        <v>-0.21055092080423987</v>
      </c>
      <c r="N379" s="13">
        <f t="shared" si="40"/>
        <v>1.5760654367504893E-5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-0.20761446396133409</v>
      </c>
      <c r="M380">
        <f t="shared" si="39"/>
        <v>-0.20761446396133409</v>
      </c>
      <c r="N380" s="13">
        <f t="shared" si="40"/>
        <v>1.5991270691816032E-5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-0.20471870523426572</v>
      </c>
      <c r="M381">
        <f t="shared" si="39"/>
        <v>-0.20471870523426572</v>
      </c>
      <c r="N381" s="13">
        <f t="shared" si="40"/>
        <v>1.6217720195496485E-5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-0.20186308772308115</v>
      </c>
      <c r="M382">
        <f t="shared" si="39"/>
        <v>-0.20186308772308115</v>
      </c>
      <c r="N382" s="13">
        <f t="shared" si="40"/>
        <v>1.6439911384377231E-5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-0.19904706194622074</v>
      </c>
      <c r="M383">
        <f t="shared" si="39"/>
        <v>-0.19904706194622074</v>
      </c>
      <c r="N383" s="13">
        <f t="shared" si="40"/>
        <v>1.6657757729384663E-5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-0.19627008574747409</v>
      </c>
      <c r="M384">
        <f t="shared" si="39"/>
        <v>-0.19627008574747409</v>
      </c>
      <c r="N384" s="13">
        <f t="shared" si="40"/>
        <v>1.687117761223708E-5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-0.19353162420393283</v>
      </c>
      <c r="M385">
        <f t="shared" si="39"/>
        <v>-0.19353162420393283</v>
      </c>
      <c r="N385" s="13">
        <f t="shared" si="40"/>
        <v>1.7080094268106859E-5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-0.19083114953493685</v>
      </c>
      <c r="M386">
        <f t="shared" si="39"/>
        <v>-0.19083114953493685</v>
      </c>
      <c r="N386" s="13">
        <f t="shared" si="40"/>
        <v>1.7284435725405307E-5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-0.18816814101200291</v>
      </c>
      <c r="M387">
        <f t="shared" si="39"/>
        <v>-0.18816814101200291</v>
      </c>
      <c r="N387" s="13">
        <f t="shared" si="40"/>
        <v>1.7484134742819391E-5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-0.18554208486974183</v>
      </c>
      <c r="M388">
        <f t="shared" si="39"/>
        <v>-0.18554208486974183</v>
      </c>
      <c r="N388" s="13">
        <f t="shared" si="40"/>
        <v>1.7679128743836933E-5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-0.18295247421774025</v>
      </c>
      <c r="M389">
        <f t="shared" si="39"/>
        <v>-0.18295247421774025</v>
      </c>
      <c r="N389" s="13">
        <f t="shared" si="40"/>
        <v>1.7869359748789414E-5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-0.18039880895342075</v>
      </c>
      <c r="M390">
        <f t="shared" si="39"/>
        <v>-0.18039880895342075</v>
      </c>
      <c r="N390" s="13">
        <f t="shared" si="40"/>
        <v>1.8054774304698098E-5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-0.17788059567585807</v>
      </c>
      <c r="M391">
        <f t="shared" si="39"/>
        <v>-0.17788059567585807</v>
      </c>
      <c r="N391" s="13">
        <f t="shared" si="40"/>
        <v>1.8235323412966364E-5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-0.175397347600556</v>
      </c>
      <c r="M392">
        <f t="shared" si="39"/>
        <v>-0.175397347600556</v>
      </c>
      <c r="N392" s="13">
        <f t="shared" si="40"/>
        <v>1.8410962455129024E-5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-0.17294858447517167</v>
      </c>
      <c r="M393">
        <f t="shared" si="39"/>
        <v>-0.17294858447517167</v>
      </c>
      <c r="N393" s="13">
        <f t="shared" si="40"/>
        <v>1.8581651116765248E-5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-0.17053383249618406</v>
      </c>
      <c r="M394">
        <f t="shared" si="39"/>
        <v>-0.17053383249618406</v>
      </c>
      <c r="N394" s="13">
        <f t="shared" si="40"/>
        <v>1.8747353309717812E-5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-0.16815262422650176</v>
      </c>
      <c r="M395">
        <f t="shared" si="39"/>
        <v>-0.16815262422650176</v>
      </c>
      <c r="N395" s="13">
        <f t="shared" si="40"/>
        <v>1.8908037092796556E-5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-0.16580449851399734</v>
      </c>
      <c r="M396">
        <f t="shared" si="39"/>
        <v>-0.16580449851399734</v>
      </c>
      <c r="N396" s="13">
        <f t="shared" si="40"/>
        <v>1.9063674591016975E-5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-0.16348900041096859</v>
      </c>
      <c r="M397">
        <f t="shared" si="39"/>
        <v>-0.16348900041096859</v>
      </c>
      <c r="N397" s="13">
        <f t="shared" si="40"/>
        <v>1.921424191359581E-5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-0.16120568109451436</v>
      </c>
      <c r="M398">
        <f t="shared" si="39"/>
        <v>-0.16120568109451436</v>
      </c>
      <c r="N398" s="13">
        <f t="shared" si="40"/>
        <v>1.9359719070748643E-5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-0.1589540977878211</v>
      </c>
      <c r="M399">
        <f t="shared" si="39"/>
        <v>-0.1589540977878211</v>
      </c>
      <c r="N399" s="13">
        <f t="shared" si="40"/>
        <v>1.9500089889473557E-5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-0.15673381368235334</v>
      </c>
      <c r="M400">
        <f t="shared" si="39"/>
        <v>-0.15673381368235334</v>
      </c>
      <c r="N400" s="13">
        <f t="shared" si="40"/>
        <v>1.9635341928411553E-5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-0.15454439786093735</v>
      </c>
      <c r="M401">
        <f t="shared" si="39"/>
        <v>-0.15454439786093735</v>
      </c>
      <c r="N401" s="13">
        <f t="shared" si="40"/>
        <v>1.9765466391891346E-5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-0.15238542522173648</v>
      </c>
      <c r="M402">
        <f t="shared" si="39"/>
        <v>-0.15238542522173648</v>
      </c>
      <c r="N402" s="13">
        <f t="shared" si="40"/>
        <v>1.9890458043300996E-5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-0.15025647640310519</v>
      </c>
      <c r="M403">
        <f t="shared" si="39"/>
        <v>-0.15025647640310519</v>
      </c>
      <c r="N403" s="13">
        <f t="shared" si="40"/>
        <v>2.0010315117863521E-5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(1/2)*($L$9*$L$4*EXP(-$L$7*$O$6*(G404/$O$6-1))-($L$9*$L$6*EXP(-$L$5*$O$6*(G404/$O$6-1))))</f>
        <v>-0.14815713770932021</v>
      </c>
      <c r="M404">
        <f t="shared" ref="M404:M467" si="46">(1/2)*($L$9*$O$4*EXP(-$O$8*$O$6*(G404/$O$6-1))-($L$9*$O$7*EXP(-$O$5*$O$6*(G404/$O$6-1))))</f>
        <v>-0.14815713770932021</v>
      </c>
      <c r="N404" s="13">
        <f t="shared" ref="N404:N467" si="47">(M404-H404)^2*O404</f>
        <v>2.0125039234954615E-5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-0.14608700103717653</v>
      </c>
      <c r="M405">
        <f t="shared" si="46"/>
        <v>-0.14608700103717653</v>
      </c>
      <c r="N405" s="13">
        <f t="shared" si="47"/>
        <v>2.0234635310034001E-5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-0.14404566380344491</v>
      </c>
      <c r="M406">
        <f t="shared" si="46"/>
        <v>-0.14404566380344491</v>
      </c>
      <c r="N406" s="13">
        <f t="shared" si="47"/>
        <v>2.0339111466314694E-5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-0.1420327288731803</v>
      </c>
      <c r="M407">
        <f t="shared" si="46"/>
        <v>-0.1420327288731803</v>
      </c>
      <c r="N407" s="13">
        <f t="shared" si="47"/>
        <v>2.0438478946251911E-5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-0.14004780448887635</v>
      </c>
      <c r="M408">
        <f t="shared" si="46"/>
        <v>-0.14004780448887635</v>
      </c>
      <c r="N408" s="13">
        <f t="shared" si="47"/>
        <v>2.0532752022945052E-5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-0.13809050420045843</v>
      </c>
      <c r="M409">
        <f t="shared" si="46"/>
        <v>-0.13809050420045843</v>
      </c>
      <c r="N409" s="13">
        <f t="shared" si="47"/>
        <v>2.0621947911559157E-5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-0.13616044679610509</v>
      </c>
      <c r="M410">
        <f t="shared" si="46"/>
        <v>-0.13616044679610509</v>
      </c>
      <c r="N410" s="13">
        <f t="shared" si="47"/>
        <v>2.0706086680825483E-5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-0.1342572562338939</v>
      </c>
      <c r="M411">
        <f t="shared" si="46"/>
        <v>-0.1342572562338939</v>
      </c>
      <c r="N411" s="13">
        <f t="shared" si="47"/>
        <v>2.0785191164718903E-5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-0.13238056157426301</v>
      </c>
      <c r="M412">
        <f t="shared" si="46"/>
        <v>-0.13238056157426301</v>
      </c>
      <c r="N412" s="13">
        <f t="shared" si="47"/>
        <v>2.0859286874406569E-5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-0.13052999691327882</v>
      </c>
      <c r="M413">
        <f t="shared" si="46"/>
        <v>-0.13052999691327882</v>
      </c>
      <c r="N413" s="13">
        <f t="shared" si="47"/>
        <v>2.0928401910496434E-5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-0.12870520131670754</v>
      </c>
      <c r="M414">
        <f t="shared" si="46"/>
        <v>-0.12870520131670754</v>
      </c>
      <c r="N414" s="13">
        <f t="shared" si="47"/>
        <v>2.0992566875731924E-5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-0.12690581875487672</v>
      </c>
      <c r="M415">
        <f t="shared" si="46"/>
        <v>-0.12690581875487672</v>
      </c>
      <c r="N415" s="13">
        <f t="shared" si="47"/>
        <v>2.1051814788123678E-5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-0.12513149803832441</v>
      </c>
      <c r="M416">
        <f t="shared" si="46"/>
        <v>-0.12513149803832441</v>
      </c>
      <c r="N416" s="13">
        <f t="shared" si="47"/>
        <v>2.1106180994651948E-5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-0.12338189275422655</v>
      </c>
      <c r="M417">
        <f t="shared" si="46"/>
        <v>-0.12338189275422655</v>
      </c>
      <c r="N417" s="13">
        <f t="shared" si="47"/>
        <v>2.1155703085559902E-5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-0.12165666120359393</v>
      </c>
      <c r="M418">
        <f t="shared" si="46"/>
        <v>-0.12165666120359393</v>
      </c>
      <c r="N418" s="13">
        <f t="shared" si="47"/>
        <v>2.1200420809320556E-5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-0.11995546633923414</v>
      </c>
      <c r="M419">
        <f t="shared" si="46"/>
        <v>-0.11995546633923414</v>
      </c>
      <c r="N419" s="13">
        <f t="shared" si="47"/>
        <v>2.1240375988330314E-5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-0.11827797570446819</v>
      </c>
      <c r="M420">
        <f t="shared" si="46"/>
        <v>-0.11827797570446819</v>
      </c>
      <c r="N420" s="13">
        <f t="shared" si="47"/>
        <v>2.1275612435382663E-5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-0.11662386137259763</v>
      </c>
      <c r="M421">
        <f t="shared" si="46"/>
        <v>-0.11662386137259763</v>
      </c>
      <c r="N421" s="13">
        <f t="shared" si="47"/>
        <v>2.1306175870984994E-5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-0.11499279988710907</v>
      </c>
      <c r="M422">
        <f t="shared" si="46"/>
        <v>-0.11499279988710907</v>
      </c>
      <c r="N422" s="13">
        <f t="shared" si="47"/>
        <v>2.1332113841532919E-5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-0.11338447220261762</v>
      </c>
      <c r="M423">
        <f t="shared" si="46"/>
        <v>-0.11338447220261762</v>
      </c>
      <c r="N423" s="13">
        <f t="shared" si="47"/>
        <v>2.1353475638454157E-5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-0.1117985636265323</v>
      </c>
      <c r="M424">
        <f t="shared" si="46"/>
        <v>-0.1117985636265323</v>
      </c>
      <c r="N424" s="13">
        <f t="shared" si="47"/>
        <v>2.1370312218297904E-5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-0.11023476376144302</v>
      </c>
      <c r="M425">
        <f t="shared" si="46"/>
        <v>-0.11023476376144302</v>
      </c>
      <c r="N425" s="13">
        <f t="shared" si="47"/>
        <v>2.1382676123850344E-5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-0.10869276644821843</v>
      </c>
      <c r="M426">
        <f t="shared" si="46"/>
        <v>-0.10869276644821843</v>
      </c>
      <c r="N426" s="13">
        <f t="shared" si="47"/>
        <v>2.139062140631117E-5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-0.10717226970980841</v>
      </c>
      <c r="M427">
        <f t="shared" si="46"/>
        <v>-0.10717226970980841</v>
      </c>
      <c r="N427" s="13">
        <f t="shared" si="47"/>
        <v>2.1394203548554214E-5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-0.10567297569574444</v>
      </c>
      <c r="M428">
        <f t="shared" si="46"/>
        <v>-0.10567297569574444</v>
      </c>
      <c r="N428" s="13">
        <f t="shared" si="47"/>
        <v>2.1393479389528813E-5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-0.10419459062732782</v>
      </c>
      <c r="M429">
        <f t="shared" si="46"/>
        <v>-0.10419459062732782</v>
      </c>
      <c r="N429" s="13">
        <f t="shared" si="47"/>
        <v>2.1388507049791971E-5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-0.10273682474350411</v>
      </c>
      <c r="M430">
        <f t="shared" si="46"/>
        <v>-0.10273682474350411</v>
      </c>
      <c r="N430" s="13">
        <f t="shared" si="47"/>
        <v>2.1379345858271242E-5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-0.10129939224740959</v>
      </c>
      <c r="M431">
        <f t="shared" si="46"/>
        <v>-0.10129939224740959</v>
      </c>
      <c r="N431" s="13">
        <f t="shared" si="47"/>
        <v>2.1366056280197711E-5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-9.9882011253588587E-2</v>
      </c>
      <c r="M432">
        <f t="shared" si="46"/>
        <v>-9.9882011253588587E-2</v>
      </c>
      <c r="N432" s="13">
        <f t="shared" si="47"/>
        <v>2.1348699846310565E-5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-9.8484403735871223E-2</v>
      </c>
      <c r="M433">
        <f t="shared" si="46"/>
        <v>-9.8484403735871223E-2</v>
      </c>
      <c r="N433" s="13">
        <f t="shared" si="47"/>
        <v>2.1327339083313573E-5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-9.710629547590556E-2</v>
      </c>
      <c r="M434">
        <f t="shared" si="46"/>
        <v>-9.710629547590556E-2</v>
      </c>
      <c r="N434" s="13">
        <f t="shared" si="47"/>
        <v>2.1302037445610811E-5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-9.5747416012337272E-2</v>
      </c>
      <c r="M435">
        <f t="shared" si="46"/>
        <v>-9.5747416012337272E-2</v>
      </c>
      <c r="N435" s="13">
        <f t="shared" si="47"/>
        <v>2.1272859248355476E-5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-9.4407498590628941E-2</v>
      </c>
      <c r="M436">
        <f t="shared" si="46"/>
        <v>-9.4407498590628941E-2</v>
      </c>
      <c r="N436" s="13">
        <f t="shared" si="47"/>
        <v>2.1239869601804991E-5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-9.3086280113513359E-2</v>
      </c>
      <c r="M437">
        <f t="shared" si="46"/>
        <v>-9.3086280113513359E-2</v>
      </c>
      <c r="N437" s="13">
        <f t="shared" si="47"/>
        <v>2.1203134347019624E-5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-9.1783501092072756E-2</v>
      </c>
      <c r="M438">
        <f t="shared" si="46"/>
        <v>-9.1783501092072756E-2</v>
      </c>
      <c r="N438" s="13">
        <f t="shared" si="47"/>
        <v>2.1162719992900564E-5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-9.0498905597438131E-2</v>
      </c>
      <c r="M439">
        <f t="shared" si="46"/>
        <v>-9.0498905597438131E-2</v>
      </c>
      <c r="N439" s="13">
        <f t="shared" si="47"/>
        <v>2.1118693654594006E-5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-8.9232241213100333E-2</v>
      </c>
      <c r="M440">
        <f t="shared" si="46"/>
        <v>-8.9232241213100333E-2</v>
      </c>
      <c r="N440" s="13">
        <f t="shared" si="47"/>
        <v>2.1071122993247323E-5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-8.7983258987827995E-2</v>
      </c>
      <c r="M441">
        <f t="shared" si="46"/>
        <v>-8.7983258987827995E-2</v>
      </c>
      <c r="N441" s="13">
        <f t="shared" si="47"/>
        <v>2.1020076157156372E-5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-8.6751713389184124E-2</v>
      </c>
      <c r="M442">
        <f t="shared" si="46"/>
        <v>-8.6751713389184124E-2</v>
      </c>
      <c r="N442" s="13">
        <f t="shared" si="47"/>
        <v>2.096562172427836E-5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-8.5537362257635377E-2</v>
      </c>
      <c r="M443">
        <f t="shared" si="46"/>
        <v>-8.5537362257635377E-2</v>
      </c>
      <c r="N443" s="13">
        <f t="shared" si="47"/>
        <v>2.0907828646141991E-5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-8.4339966761247345E-2</v>
      </c>
      <c r="M444">
        <f t="shared" si="46"/>
        <v>-8.4339966761247345E-2</v>
      </c>
      <c r="N444" s="13">
        <f t="shared" si="47"/>
        <v>2.0846766193135186E-5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-8.3159291350958148E-2</v>
      </c>
      <c r="M445">
        <f t="shared" si="46"/>
        <v>-8.3159291350958148E-2</v>
      </c>
      <c r="N445" s="13">
        <f t="shared" si="47"/>
        <v>2.0782503901183595E-5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-8.1995103716426473E-2</v>
      </c>
      <c r="M446">
        <f t="shared" si="46"/>
        <v>-8.1995103716426473E-2</v>
      </c>
      <c r="N446" s="13">
        <f t="shared" si="47"/>
        <v>2.0715111519826716E-5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-8.0847174742443836E-2</v>
      </c>
      <c r="M447">
        <f t="shared" si="46"/>
        <v>-8.0847174742443836E-2</v>
      </c>
      <c r="N447" s="13">
        <f t="shared" si="47"/>
        <v>2.0644658961669161E-5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-7.9715278465907896E-2</v>
      </c>
      <c r="M448">
        <f t="shared" si="46"/>
        <v>-7.9715278465907896E-2</v>
      </c>
      <c r="N448" s="13">
        <f t="shared" si="47"/>
        <v>2.0571216253223648E-5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-7.8599192033348836E-2</v>
      </c>
      <c r="M449">
        <f t="shared" si="46"/>
        <v>-7.8599192033348836E-2</v>
      </c>
      <c r="N449" s="13">
        <f t="shared" si="47"/>
        <v>2.049485348714004E-5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-7.7498695659002095E-2</v>
      </c>
      <c r="M450">
        <f t="shared" si="46"/>
        <v>-7.7498695659002095E-2</v>
      </c>
      <c r="N450" s="13">
        <f t="shared" si="47"/>
        <v>2.041564077579641E-5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-7.6413572583422573E-2</v>
      </c>
      <c r="M451">
        <f t="shared" si="46"/>
        <v>-7.6413572583422573E-2</v>
      </c>
      <c r="N451" s="13">
        <f t="shared" si="47"/>
        <v>2.0333648206276442E-5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-7.5343609032632611E-2</v>
      </c>
      <c r="M452">
        <f t="shared" si="46"/>
        <v>-7.5343609032632611E-2</v>
      </c>
      <c r="N452" s="13">
        <f t="shared" si="47"/>
        <v>2.0248945796696397E-5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-7.4288594177798845E-2</v>
      </c>
      <c r="M453">
        <f t="shared" si="46"/>
        <v>-7.4288594177798845E-2</v>
      </c>
      <c r="N453" s="13">
        <f t="shared" si="47"/>
        <v>2.0161603453898693E-5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-7.32483200954301E-2</v>
      </c>
      <c r="M454">
        <f t="shared" si="46"/>
        <v>-7.32483200954301E-2</v>
      </c>
      <c r="N454" s="13">
        <f t="shared" si="47"/>
        <v>2.0071690932477178E-5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-7.2222581728092108E-2</v>
      </c>
      <c r="M455">
        <f t="shared" si="46"/>
        <v>-7.2222581728092108E-2</v>
      </c>
      <c r="N455" s="13">
        <f t="shared" si="47"/>
        <v>1.9979277795150005E-5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-7.1211176845631982E-2</v>
      </c>
      <c r="M456">
        <f t="shared" si="46"/>
        <v>-7.1211176845631982E-2</v>
      </c>
      <c r="N456" s="13">
        <f t="shared" si="47"/>
        <v>1.9884433374450683E-5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-7.0213906006905691E-2</v>
      </c>
      <c r="M457">
        <f t="shared" si="46"/>
        <v>-7.0213906006905691E-2</v>
      </c>
      <c r="N457" s="13">
        <f t="shared" si="47"/>
        <v>1.978722673572735E-5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-6.9230572522005068E-2</v>
      </c>
      <c r="M458">
        <f t="shared" si="46"/>
        <v>-6.9230572522005068E-2</v>
      </c>
      <c r="N458" s="13">
        <f t="shared" si="47"/>
        <v>1.9687726641454286E-5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-6.8260982414975108E-2</v>
      </c>
      <c r="M459">
        <f t="shared" si="46"/>
        <v>-6.8260982414975108E-2</v>
      </c>
      <c r="N459" s="13">
        <f t="shared" si="47"/>
        <v>1.9586001516811818E-5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-6.7304944387018756E-2</v>
      </c>
      <c r="M460">
        <f t="shared" si="46"/>
        <v>-6.7304944387018756E-2</v>
      </c>
      <c r="N460" s="13">
        <f t="shared" si="47"/>
        <v>1.9482119416553876E-5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-6.6362269780181449E-2</v>
      </c>
      <c r="M461">
        <f t="shared" si="46"/>
        <v>-6.6362269780181449E-2</v>
      </c>
      <c r="N461" s="13">
        <f t="shared" si="47"/>
        <v>1.9376147993121845E-5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-6.5432772541510545E-2</v>
      </c>
      <c r="M462">
        <f t="shared" si="46"/>
        <v>-6.5432772541510545E-2</v>
      </c>
      <c r="N462" s="13">
        <f t="shared" si="47"/>
        <v>1.9268154466006344E-5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-6.451626918768355E-2</v>
      </c>
      <c r="M463">
        <f t="shared" si="46"/>
        <v>-6.451626918768355E-2</v>
      </c>
      <c r="N463" s="13">
        <f t="shared" si="47"/>
        <v>1.915820559232812E-5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-6.3612578770099945E-2</v>
      </c>
      <c r="M464">
        <f t="shared" si="46"/>
        <v>-6.3612578770099945E-2</v>
      </c>
      <c r="N464" s="13">
        <f t="shared" si="47"/>
        <v>1.9046367638635348E-5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-6.2721522840430616E-2</v>
      </c>
      <c r="M465">
        <f t="shared" si="46"/>
        <v>-6.2721522840430616E-2</v>
      </c>
      <c r="N465" s="13">
        <f t="shared" si="47"/>
        <v>1.8932706353885692E-5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-6.1842925416619322E-2</v>
      </c>
      <c r="M466">
        <f t="shared" si="46"/>
        <v>-6.1842925416619322E-2</v>
      </c>
      <c r="N466" s="13">
        <f t="shared" si="47"/>
        <v>1.88172869436057E-5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-6.0976612949331543E-2</v>
      </c>
      <c r="M467">
        <f t="shared" si="46"/>
        <v>-6.0976612949331543E-2</v>
      </c>
      <c r="N467" s="13">
        <f t="shared" si="47"/>
        <v>1.8700174045207388E-5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(1/2)*($L$9*$L$4*EXP(-$L$7*$O$6*(G468/$O$6-1))-($L$9*$L$6*EXP(-$L$5*$O$6*(G468/$O$6-1))))</f>
        <v>-6.0122414288843545E-2</v>
      </c>
      <c r="M468">
        <f t="shared" ref="M468:M469" si="52">(1/2)*($L$9*$O$4*EXP(-$O$8*$O$6*(G468/$O$6-1))-($L$9*$O$7*EXP(-$O$5*$O$6*(G468/$O$6-1))))</f>
        <v>-6.0122414288843545E-2</v>
      </c>
      <c r="N468" s="13">
        <f t="shared" ref="N468:N469" si="53">(M468-H468)^2*O468</f>
        <v>1.8581431704436471E-5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-5.9280160652368824E-2</v>
      </c>
      <c r="M469">
        <f t="shared" si="52"/>
        <v>-5.9280160652368824E-2</v>
      </c>
      <c r="N469" s="13">
        <f t="shared" si="53"/>
        <v>1.8461123352948819E-5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L10" sqref="L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118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7">
        <v>-1.5908</v>
      </c>
      <c r="D4" s="18" t="s">
        <v>8</v>
      </c>
      <c r="E4" s="4">
        <f>MIN(H13,H4)</f>
        <v>3.1608968004876927</v>
      </c>
      <c r="G4" s="2" t="s">
        <v>248</v>
      </c>
      <c r="H4" s="67">
        <v>3.2029999999999998</v>
      </c>
      <c r="K4" s="2" t="s">
        <v>263</v>
      </c>
      <c r="L4" s="4">
        <f>O4</f>
        <v>0.26529528655893597</v>
      </c>
      <c r="N4" s="12" t="s">
        <v>263</v>
      </c>
      <c r="O4" s="4">
        <v>0.26529528655893597</v>
      </c>
      <c r="P4" t="s">
        <v>46</v>
      </c>
      <c r="Q4" s="26" t="s">
        <v>268</v>
      </c>
      <c r="R4">
        <f>$O$6*(SQRT(4/3+$H$11^2/4)*($H$4/$E$4))</f>
        <v>4.5291019942572266</v>
      </c>
      <c r="S4" t="s">
        <v>275</v>
      </c>
      <c r="X4" s="27"/>
    </row>
    <row r="5" spans="1:27" x14ac:dyDescent="0.4">
      <c r="A5" s="2" t="s">
        <v>20</v>
      </c>
      <c r="B5">
        <v>22.774999999999999</v>
      </c>
      <c r="D5" s="2" t="s">
        <v>3</v>
      </c>
      <c r="E5" s="5">
        <f>O10</f>
        <v>2.0220057259940472E-2</v>
      </c>
      <c r="G5" s="2" t="s">
        <v>249</v>
      </c>
      <c r="H5" s="67">
        <v>5.1269999999999998</v>
      </c>
      <c r="K5" s="2" t="s">
        <v>2</v>
      </c>
      <c r="L5" s="4">
        <f>O5</f>
        <v>1.1748128146296659</v>
      </c>
      <c r="N5" s="12" t="s">
        <v>2</v>
      </c>
      <c r="O5" s="4">
        <v>1.1748128146296659</v>
      </c>
      <c r="P5" t="s">
        <v>46</v>
      </c>
      <c r="Q5" s="28" t="s">
        <v>24</v>
      </c>
      <c r="R5" s="29">
        <f>O4</f>
        <v>0.26529528655893597</v>
      </c>
      <c r="S5" s="29">
        <f>O5</f>
        <v>1.1748128146296659</v>
      </c>
      <c r="T5" s="29">
        <f>O6</f>
        <v>3.1813011530153066</v>
      </c>
      <c r="U5" s="29">
        <f>($O$6*($H$4/$E$4)+$O$6*(SQRT(4/3+$H$11^2/4)*($H$4/$E$4)))/2</f>
        <v>3.8763890665549647</v>
      </c>
      <c r="V5" s="30" t="s">
        <v>110</v>
      </c>
      <c r="W5" s="30" t="str">
        <f>B3</f>
        <v>Mg</v>
      </c>
      <c r="X5" s="31" t="str">
        <f>B3</f>
        <v>Mg</v>
      </c>
    </row>
    <row r="6" spans="1:27" x14ac:dyDescent="0.4">
      <c r="A6" s="2" t="s">
        <v>0</v>
      </c>
      <c r="B6" s="67">
        <v>0.217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0.53059057311787194</v>
      </c>
      <c r="N6" s="12" t="s">
        <v>23</v>
      </c>
      <c r="O6" s="4">
        <v>3.1813011530153066</v>
      </c>
      <c r="P6" t="s">
        <v>46</v>
      </c>
    </row>
    <row r="7" spans="1:27" x14ac:dyDescent="0.4">
      <c r="A7" s="63" t="s">
        <v>1</v>
      </c>
      <c r="B7" s="67">
        <v>2.895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2.3496256292593318</v>
      </c>
      <c r="N7" s="18" t="s">
        <v>264</v>
      </c>
      <c r="O7" s="4">
        <f>2*O4</f>
        <v>0.53059057311787194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2.3496256292593318</v>
      </c>
      <c r="Q8" s="26" t="s">
        <v>268</v>
      </c>
      <c r="R8">
        <f>$O$6*(SQRT(4/3+$H$11^2/4)*($H$4/$E$4))</f>
        <v>4.5291019942572266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0.26529528655893597</v>
      </c>
      <c r="S9" s="29">
        <f>O5</f>
        <v>1.1748128146296659</v>
      </c>
      <c r="T9" s="29">
        <f>O6</f>
        <v>3.1813011530153066</v>
      </c>
      <c r="U9" s="29">
        <f>($O$6*($H$4/$E$4)+$O$6*(SQRT(4/3+$H$11^2/4)*($H$4/$E$4)))/2</f>
        <v>3.8763890665549647</v>
      </c>
      <c r="V9" s="30" t="s">
        <v>110</v>
      </c>
      <c r="W9" s="30" t="str">
        <f>B3</f>
        <v>Mg</v>
      </c>
      <c r="X9" s="31" t="str">
        <f>B3</f>
        <v>Mg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3.5713257113232864</v>
      </c>
      <c r="D11" s="3" t="s">
        <v>8</v>
      </c>
      <c r="E11" s="4">
        <f>E4</f>
        <v>3.1608968004876927</v>
      </c>
      <c r="G11" s="22" t="s">
        <v>245</v>
      </c>
      <c r="H11" s="1">
        <f>H5/H4</f>
        <v>1.6006868560724321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3.2029521965172725</v>
      </c>
      <c r="C12" t="s">
        <v>247</v>
      </c>
      <c r="D12" s="3" t="s">
        <v>2</v>
      </c>
      <c r="E12" s="4">
        <f>(9*$B$6*$B$5/(-$B$4))^(1/2)</f>
        <v>5.2877695952006629</v>
      </c>
      <c r="G12" s="22" t="s">
        <v>250</v>
      </c>
      <c r="H12" s="1">
        <f>H4^3*H11*SQRT(3)/2</f>
        <v>45.55203950699493</v>
      </c>
      <c r="N12" s="22" t="s">
        <v>267</v>
      </c>
      <c r="O12" s="20">
        <f>(O6-E4)/E4*100</f>
        <v>0.64552416024672754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3.1608968004876927</v>
      </c>
      <c r="I13" s="1">
        <f>MAX(H13,H4)</f>
        <v>3.2029999999999998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-0.15414625209969196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5.5235574210225549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-1.5908</v>
      </c>
    </row>
    <row r="16" spans="1:27" x14ac:dyDescent="0.4">
      <c r="D16" s="3" t="s">
        <v>9</v>
      </c>
      <c r="E16" s="4">
        <f>$E$15*$E$6</f>
        <v>-19.089600000000001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2.0601638442873937E-2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2.5631217379440039</v>
      </c>
      <c r="H19" s="10">
        <f>-(-$B$4)*(1+D19+$E$5*D19^3)*EXP(-D19)</f>
        <v>8.7436435661331219E-2</v>
      </c>
      <c r="I19">
        <f>H19*$E$6</f>
        <v>1.0492372279359747</v>
      </c>
      <c r="K19">
        <f>(1/2)*(($L$9/2)*$L$4*EXP(-$L$7*$O$6*(G19/$O$6-1))+($L$9/2)*$L$4*EXP(-$L$7*$O$6*(($H$4/$E$4)*G19/$O$6-1))-(($L$9/2)*$L$6*EXP(-$L$5*$O$6*(G19/$O$6-1))+($L$9/2)*$L$6*EXP(-$L$5*$O$6*(($H$4/$E$4)*G19/$O$6-1))))</f>
        <v>8.8650097550148743E-2</v>
      </c>
      <c r="M19">
        <f>(1/2)*(($L$9/2)*$O$4*EXP(-$O$8*$O$6*(G19/$O$6-1))+($L$9/2)*$O$4*EXP(-$O$8*$O$6*(($H$4/$E$4)*G19/$O$6-1))-(($L$9/2)*$O$7*EXP(-$O$5*$O$6*(G19/$O$6-1))+($L$9/2)*$O$7*EXP(-$O$5*$O$6*(($H$4/$E$4)*G19/$O$6-1))))</f>
        <v>8.8650097550148743E-2</v>
      </c>
      <c r="N19" s="13">
        <f>(M19-H19)^2*O19</f>
        <v>1.4729751803681208E-6</v>
      </c>
      <c r="O19" s="13">
        <v>1</v>
      </c>
      <c r="P19" s="14">
        <f>SUMSQ(N19:N295)</f>
        <v>1.3564663736936782E-10</v>
      </c>
      <c r="Q19" s="1" t="s">
        <v>61</v>
      </c>
      <c r="R19" s="19">
        <f>O8/(O8-O5)*-B4/SQRT(L9)</f>
        <v>0.91844880822685671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2.5750772391948775</v>
      </c>
      <c r="H20" s="10">
        <f>-(-$B$4)*(1+D20+$E$5*D20^3)*EXP(-D20)</f>
        <v>-4.1074058000977699E-3</v>
      </c>
      <c r="I20">
        <f t="shared" ref="I20:I83" si="2">H20*$E$6</f>
        <v>-4.9288869601173235E-2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-3.0967970949671297E-3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-3.0967970949671297E-3</v>
      </c>
      <c r="N20" s="13">
        <f t="shared" ref="N20:N83" si="5">(M20-H20)^2*O20</f>
        <v>1.0213299548858293E-6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2.5870327404457516</v>
      </c>
      <c r="H21" s="10">
        <f t="shared" ref="H21:H84" si="6">-(-$B$4)*(1+D21+$E$5*D21^3)*EXP(-D21)</f>
        <v>-9.1862564587143022E-2</v>
      </c>
      <c r="I21">
        <f t="shared" si="2"/>
        <v>-1.1023507750457162</v>
      </c>
      <c r="K21">
        <f t="shared" si="3"/>
        <v>-9.1032893055409403E-2</v>
      </c>
      <c r="M21">
        <f t="shared" si="4"/>
        <v>-9.1032893055409403E-2</v>
      </c>
      <c r="N21" s="13">
        <f t="shared" si="5"/>
        <v>6.8835485056921044E-7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2.5989882416966252</v>
      </c>
      <c r="H22" s="10">
        <f t="shared" si="6"/>
        <v>-0.17595105394825186</v>
      </c>
      <c r="I22">
        <f t="shared" si="2"/>
        <v>-2.1114126473790225</v>
      </c>
      <c r="K22">
        <f t="shared" si="3"/>
        <v>-0.17528201864111814</v>
      </c>
      <c r="M22">
        <f t="shared" si="4"/>
        <v>-0.17528201864111814</v>
      </c>
      <c r="N22" s="13">
        <f t="shared" si="5"/>
        <v>4.4760824219151055E-7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2.6109437429474989</v>
      </c>
      <c r="H23" s="10">
        <f t="shared" si="6"/>
        <v>-0.25649130659439512</v>
      </c>
      <c r="I23">
        <f t="shared" si="2"/>
        <v>-3.0778956791327414</v>
      </c>
      <c r="K23">
        <f t="shared" si="3"/>
        <v>-0.25596430303203732</v>
      </c>
      <c r="M23">
        <f t="shared" si="4"/>
        <v>-0.25596430303203732</v>
      </c>
      <c r="N23" s="13">
        <f t="shared" si="5"/>
        <v>2.7773275473780876E-7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2.6228992441983729</v>
      </c>
      <c r="H24" s="10">
        <f t="shared" si="6"/>
        <v>-0.3335982748407052</v>
      </c>
      <c r="I24">
        <f t="shared" si="2"/>
        <v>-4.0031792980884626</v>
      </c>
      <c r="K24">
        <f t="shared" si="3"/>
        <v>-0.33319628287576908</v>
      </c>
      <c r="M24">
        <f t="shared" si="4"/>
        <v>-0.33319628287576908</v>
      </c>
      <c r="N24" s="13">
        <f t="shared" si="5"/>
        <v>1.6159753987320389E-7</v>
      </c>
      <c r="O24" s="13">
        <v>1</v>
      </c>
      <c r="Q24" s="17" t="s">
        <v>57</v>
      </c>
      <c r="R24" s="19">
        <f>O5/(O8-O5)*-B4/L9</f>
        <v>0.13256666666666667</v>
      </c>
      <c r="V24" s="15" t="str">
        <f>D3</f>
        <v>HCP</v>
      </c>
      <c r="W24" s="1" t="str">
        <f>E3</f>
        <v>Mg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2.6348547454492466</v>
      </c>
      <c r="H25" s="10">
        <f t="shared" si="6"/>
        <v>-0.40738352803301187</v>
      </c>
      <c r="I25">
        <f t="shared" si="2"/>
        <v>-4.8886023363961426</v>
      </c>
      <c r="K25">
        <f t="shared" si="3"/>
        <v>-0.40709100586451541</v>
      </c>
      <c r="M25">
        <f t="shared" si="4"/>
        <v>-0.40709100586451541</v>
      </c>
      <c r="N25" s="13">
        <f t="shared" si="5"/>
        <v>8.556921906186917E-8</v>
      </c>
      <c r="O25" s="13">
        <v>1</v>
      </c>
      <c r="Q25" s="17" t="s">
        <v>58</v>
      </c>
      <c r="R25" s="19">
        <f>O8/(O8-O5)*-B4/SQRT(L9)</f>
        <v>0.91844880822685671</v>
      </c>
      <c r="V25" s="2" t="s">
        <v>102</v>
      </c>
      <c r="W25" s="1">
        <f>(-B4/(12*PI()*B6*W26))^(1/2)</f>
        <v>0.37136657177052829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2.6468102467001202</v>
      </c>
      <c r="H26" s="10">
        <f t="shared" si="6"/>
        <v>-0.47795534733118461</v>
      </c>
      <c r="I26">
        <f t="shared" si="2"/>
        <v>-5.7354641679742153</v>
      </c>
      <c r="K26">
        <f t="shared" si="3"/>
        <v>-0.47775813137627043</v>
      </c>
      <c r="M26">
        <f t="shared" si="4"/>
        <v>-0.47775813137627043</v>
      </c>
      <c r="N26" s="13">
        <f t="shared" si="5"/>
        <v>3.8894132872710341E-8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2.6587657479509943</v>
      </c>
      <c r="H27" s="10">
        <f t="shared" si="6"/>
        <v>-0.54541881791930769</v>
      </c>
      <c r="I27">
        <f t="shared" si="2"/>
        <v>-6.5450258150316927</v>
      </c>
      <c r="K27">
        <f t="shared" si="3"/>
        <v>-0.54530402826269686</v>
      </c>
      <c r="M27">
        <f t="shared" si="4"/>
        <v>-0.54530402826269686</v>
      </c>
      <c r="N27" s="13">
        <f t="shared" si="5"/>
        <v>1.3176665264831187E-8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2.895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2.6707212492018679</v>
      </c>
      <c r="H28" s="10">
        <f t="shared" si="6"/>
        <v>-0.60987591871090419</v>
      </c>
      <c r="I28">
        <f t="shared" si="2"/>
        <v>-7.3185110245308502</v>
      </c>
      <c r="K28">
        <f t="shared" si="3"/>
        <v>-0.60983186986399396</v>
      </c>
      <c r="M28">
        <f t="shared" si="4"/>
        <v>-0.60983186986399396</v>
      </c>
      <c r="N28" s="13">
        <f t="shared" si="5"/>
        <v>1.9403009141206471E-9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1.4973184117130875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2.6826767504527416</v>
      </c>
      <c r="H29" s="10">
        <f t="shared" si="6"/>
        <v>-0.67142560961564979</v>
      </c>
      <c r="I29">
        <f t="shared" si="2"/>
        <v>-8.0571073153877979</v>
      </c>
      <c r="K29">
        <f t="shared" si="3"/>
        <v>-0.67144172632867694</v>
      </c>
      <c r="M29">
        <f t="shared" si="4"/>
        <v>-0.67144172632867694</v>
      </c>
      <c r="N29" s="13">
        <f t="shared" si="5"/>
        <v>2.5974843879943521E-10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2.6946322517036156</v>
      </c>
      <c r="H30" s="10">
        <f t="shared" si="6"/>
        <v>-0.73016391643229095</v>
      </c>
      <c r="I30">
        <f t="shared" si="2"/>
        <v>-8.7619669971874909</v>
      </c>
      <c r="K30">
        <f t="shared" si="3"/>
        <v>-0.73023065431408085</v>
      </c>
      <c r="M30">
        <f t="shared" si="4"/>
        <v>-0.73023065431408085</v>
      </c>
      <c r="N30" s="13">
        <f t="shared" si="5"/>
        <v>4.4539448658029666E-9</v>
      </c>
      <c r="O30" s="13">
        <v>1</v>
      </c>
      <c r="V30" s="22" t="s">
        <v>22</v>
      </c>
      <c r="W30" s="1">
        <f>1/(O5*W25^2)</f>
        <v>6.1719970221723068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2.7065877529544893</v>
      </c>
      <c r="H31" s="10">
        <f t="shared" si="6"/>
        <v>-0.78618401343079281</v>
      </c>
      <c r="I31">
        <f t="shared" si="2"/>
        <v>-9.4342081611695132</v>
      </c>
      <c r="K31">
        <f t="shared" si="3"/>
        <v>-0.78629278414121817</v>
      </c>
      <c r="M31">
        <f t="shared" si="4"/>
        <v>-0.78629278414121817</v>
      </c>
      <c r="N31" s="13">
        <f t="shared" si="5"/>
        <v>1.1831067446438706E-8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2.7185432542053629</v>
      </c>
      <c r="H32" s="10">
        <f t="shared" si="6"/>
        <v>-0.8395763036851126</v>
      </c>
      <c r="I32">
        <f t="shared" si="2"/>
        <v>-10.074915644221351</v>
      </c>
      <c r="K32">
        <f t="shared" si="3"/>
        <v>-0.83971940447567661</v>
      </c>
      <c r="M32">
        <f t="shared" si="4"/>
        <v>-0.83971940447567661</v>
      </c>
      <c r="N32" s="13">
        <f t="shared" si="5"/>
        <v>2.0477836260044727E-8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2.730498755456237</v>
      </c>
      <c r="H33" s="10">
        <f t="shared" si="6"/>
        <v>-0.89042849721638495</v>
      </c>
      <c r="I33">
        <f t="shared" si="2"/>
        <v>-10.685141966596619</v>
      </c>
      <c r="K33">
        <f t="shared" si="3"/>
        <v>-0.89059904460404837</v>
      </c>
      <c r="M33">
        <f t="shared" si="4"/>
        <v>-0.89059904460404837</v>
      </c>
      <c r="N33" s="13">
        <f t="shared" si="5"/>
        <v>2.9086411438817633E-8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2.7424542567071106</v>
      </c>
      <c r="H34" s="10">
        <f t="shared" si="6"/>
        <v>-0.93882568700475355</v>
      </c>
      <c r="I34">
        <f t="shared" si="2"/>
        <v>-11.265908244057043</v>
      </c>
      <c r="K34">
        <f t="shared" si="3"/>
        <v>-0.93901755437362411</v>
      </c>
      <c r="M34">
        <f t="shared" si="4"/>
        <v>-0.93901755437362411</v>
      </c>
      <c r="N34" s="13">
        <f t="shared" si="5"/>
        <v>3.6813087237310552E-8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2.7544097579579843</v>
      </c>
      <c r="H35" s="10">
        <f t="shared" si="6"/>
        <v>-0.98485042292656622</v>
      </c>
      <c r="I35">
        <f t="shared" si="2"/>
        <v>-11.818205075118794</v>
      </c>
      <c r="K35">
        <f t="shared" si="3"/>
        <v>-0.98505818186106886</v>
      </c>
      <c r="M35">
        <f t="shared" si="4"/>
        <v>-0.98505818186106886</v>
      </c>
      <c r="N35" s="13">
        <f t="shared" si="5"/>
        <v>4.3163774865674027E-8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2.7663652592088579</v>
      </c>
      <c r="H36" s="10">
        <f t="shared" si="6"/>
        <v>-1.0285827836721708</v>
      </c>
      <c r="I36">
        <f t="shared" si="2"/>
        <v>-12.34299340406605</v>
      </c>
      <c r="K36">
        <f t="shared" si="3"/>
        <v>-1.0288016488339995</v>
      </c>
      <c r="M36">
        <f t="shared" si="4"/>
        <v>-1.0288016488339995</v>
      </c>
      <c r="N36" s="13">
        <f t="shared" si="5"/>
        <v>4.7901959062291701E-8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2.778320760459732</v>
      </c>
      <c r="H37" s="10">
        <f t="shared" si="6"/>
        <v>-1.0701004466981023</v>
      </c>
      <c r="I37">
        <f t="shared" si="2"/>
        <v>-12.841205360377227</v>
      </c>
      <c r="K37">
        <f t="shared" si="3"/>
        <v>-1.0703262240675846</v>
      </c>
      <c r="M37">
        <f t="shared" si="4"/>
        <v>-1.0703262240675846</v>
      </c>
      <c r="N37" s="13">
        <f t="shared" si="5"/>
        <v>5.097542057032926E-8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2.7902762617106056</v>
      </c>
      <c r="H38" s="10">
        <f t="shared" si="6"/>
        <v>-1.1094787562660624</v>
      </c>
      <c r="I38">
        <f t="shared" si="2"/>
        <v>-13.313745075192749</v>
      </c>
      <c r="K38">
        <f t="shared" si="3"/>
        <v>-1.1097077945765417</v>
      </c>
      <c r="M38">
        <f t="shared" si="4"/>
        <v>-1.1097077945765417</v>
      </c>
      <c r="N38" s="13">
        <f t="shared" si="5"/>
        <v>5.2458547667197633E-8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2.8022317629614792</v>
      </c>
      <c r="H39" s="10">
        <f t="shared" si="6"/>
        <v>-1.1467907896197063</v>
      </c>
      <c r="I39">
        <f t="shared" si="2"/>
        <v>-13.761489475436475</v>
      </c>
      <c r="K39">
        <f t="shared" si="3"/>
        <v>-1.1470199348212571</v>
      </c>
      <c r="M39">
        <f t="shared" si="4"/>
        <v>-1.1470199348212571</v>
      </c>
      <c r="N39" s="13">
        <f t="shared" si="5"/>
        <v>5.2507523393764884E-8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2.8141872642123533</v>
      </c>
      <c r="H40" s="10">
        <f t="shared" si="6"/>
        <v>-1.1821074213489364</v>
      </c>
      <c r="I40">
        <f t="shared" si="2"/>
        <v>-14.185289056187237</v>
      </c>
      <c r="K40">
        <f t="shared" si="3"/>
        <v>-1.1823339739450143</v>
      </c>
      <c r="M40">
        <f t="shared" si="4"/>
        <v>-1.1823339739450143</v>
      </c>
      <c r="N40" s="13">
        <f t="shared" si="5"/>
        <v>5.1326078789611066E-8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2.826142765463227</v>
      </c>
      <c r="H41" s="10">
        <f t="shared" si="6"/>
        <v>-1.2154973859900853</v>
      </c>
      <c r="I41">
        <f t="shared" si="2"/>
        <v>-14.585968631881023</v>
      </c>
      <c r="K41">
        <f t="shared" si="3"/>
        <v>-1.2157190610978281</v>
      </c>
      <c r="M41">
        <f t="shared" si="4"/>
        <v>-1.2157190610978281</v>
      </c>
      <c r="N41" s="13">
        <f t="shared" si="5"/>
        <v>4.9139853392802799E-8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2.8380982667141006</v>
      </c>
      <c r="H42" s="10">
        <f t="shared" si="6"/>
        <v>-1.2470273389091255</v>
      </c>
      <c r="I42">
        <f t="shared" si="2"/>
        <v>-14.964328066909506</v>
      </c>
      <c r="K42">
        <f t="shared" si="3"/>
        <v>-1.2472422289007663</v>
      </c>
      <c r="M42">
        <f t="shared" si="4"/>
        <v>-1.2472422289007663</v>
      </c>
      <c r="N42" s="13">
        <f t="shared" si="5"/>
        <v>4.617770850736822E-8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2.8500537679649747</v>
      </c>
      <c r="H43" s="10">
        <f t="shared" si="6"/>
        <v>-1.276761915513791</v>
      </c>
      <c r="I43">
        <f t="shared" si="2"/>
        <v>-15.321142986165492</v>
      </c>
      <c r="K43">
        <f t="shared" si="3"/>
        <v>-1.2769684551031242</v>
      </c>
      <c r="M43">
        <f t="shared" si="4"/>
        <v>-1.2769684551031242</v>
      </c>
      <c r="N43" s="13">
        <f t="shared" si="5"/>
        <v>4.2658601961903532E-8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2.8620092692158483</v>
      </c>
      <c r="H44" s="10">
        <f t="shared" si="6"/>
        <v>-1.3047637888393084</v>
      </c>
      <c r="I44">
        <f t="shared" si="2"/>
        <v>-15.657165466071701</v>
      </c>
      <c r="K44">
        <f t="shared" si="3"/>
        <v>-1.304960722483381</v>
      </c>
      <c r="M44">
        <f t="shared" si="4"/>
        <v>-1.304960722483381</v>
      </c>
      <c r="N44" s="13">
        <f t="shared" si="5"/>
        <v>3.8782860167706918E-8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2.8739647704667219</v>
      </c>
      <c r="H45" s="10">
        <f t="shared" si="6"/>
        <v>-1.3310937255512596</v>
      </c>
      <c r="I45">
        <f t="shared" si="2"/>
        <v>-15.973124706615115</v>
      </c>
      <c r="K45">
        <f t="shared" si="3"/>
        <v>-1.3312800770434388</v>
      </c>
      <c r="M45">
        <f t="shared" si="4"/>
        <v>-1.3312800770434388</v>
      </c>
      <c r="N45" s="13">
        <f t="shared" si="5"/>
        <v>3.4726878637399458E-8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2.885920271717596</v>
      </c>
      <c r="H46" s="10">
        <f t="shared" si="6"/>
        <v>-1.3558106404079557</v>
      </c>
      <c r="I46">
        <f t="shared" si="2"/>
        <v>-16.269727684895468</v>
      </c>
      <c r="K46">
        <f t="shared" si="3"/>
        <v>-1.355985684544212</v>
      </c>
      <c r="M46">
        <f t="shared" si="4"/>
        <v>-1.355985684544212</v>
      </c>
      <c r="N46" s="13">
        <f t="shared" si="5"/>
        <v>3.0640449637693674E-8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2.8978757729684697</v>
      </c>
      <c r="H47" s="10">
        <f t="shared" si="6"/>
        <v>-1.3789716492235946</v>
      </c>
      <c r="I47">
        <f t="shared" si="2"/>
        <v>-16.547659790683134</v>
      </c>
      <c r="K47">
        <f t="shared" si="3"/>
        <v>-1.3791348854293508</v>
      </c>
      <c r="M47">
        <f t="shared" si="4"/>
        <v>-1.3791348854293508</v>
      </c>
      <c r="N47" s="13">
        <f t="shared" si="5"/>
        <v>2.6646058869680757E-8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2.9098312742193442</v>
      </c>
      <c r="H48" s="10">
        <f t="shared" si="6"/>
        <v>-1.4006321203723957</v>
      </c>
      <c r="I48">
        <f t="shared" si="2"/>
        <v>-16.807585444468749</v>
      </c>
      <c r="K48">
        <f t="shared" si="3"/>
        <v>-1.4007832481825262</v>
      </c>
      <c r="M48">
        <f t="shared" si="4"/>
        <v>-1.4007832481825262</v>
      </c>
      <c r="N48" s="13">
        <f t="shared" si="5"/>
        <v>2.2839614994837848E-8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2.9217867754702178</v>
      </c>
      <c r="H49" s="10">
        <f t="shared" si="6"/>
        <v>-1.420845724872831</v>
      </c>
      <c r="I49">
        <f t="shared" si="2"/>
        <v>-17.050148698473972</v>
      </c>
      <c r="K49">
        <f t="shared" si="3"/>
        <v>-1.4209846211624386</v>
      </c>
      <c r="M49">
        <f t="shared" si="4"/>
        <v>-1.4209846211624386</v>
      </c>
      <c r="N49" s="13">
        <f t="shared" si="5"/>
        <v>1.9292179266762494E-8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2.9337422767210919</v>
      </c>
      <c r="H50" s="10">
        <f t="shared" si="6"/>
        <v>-1.4396644850900859</v>
      </c>
      <c r="I50">
        <f t="shared" si="2"/>
        <v>-17.275973821081031</v>
      </c>
      <c r="K50">
        <f t="shared" si="3"/>
        <v>-1.4397911829585022</v>
      </c>
      <c r="M50">
        <f t="shared" si="4"/>
        <v>-1.4397911829585022</v>
      </c>
      <c r="N50" s="13">
        <f t="shared" si="5"/>
        <v>1.6052349861218045E-8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2.9456977779719655</v>
      </c>
      <c r="H51" s="10">
        <f t="shared" si="6"/>
        <v>-1.4571388220938268</v>
      </c>
      <c r="I51">
        <f t="shared" si="2"/>
        <v>-17.485665865125924</v>
      </c>
      <c r="K51">
        <f t="shared" si="3"/>
        <v>-1.4572534913088955</v>
      </c>
      <c r="M51">
        <f t="shared" si="4"/>
        <v>-1.4572534913088955</v>
      </c>
      <c r="N51" s="13">
        <f t="shared" si="5"/>
        <v>1.3149028884458302E-8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2.9576532792228392</v>
      </c>
      <c r="H52" s="10">
        <f t="shared" si="6"/>
        <v>-1.4733176017074281</v>
      </c>
      <c r="I52">
        <f t="shared" si="2"/>
        <v>-17.679811220489135</v>
      </c>
      <c r="K52">
        <f t="shared" si="3"/>
        <v>-1.4734205306215737</v>
      </c>
      <c r="M52">
        <f t="shared" si="4"/>
        <v>-1.4734205306215737</v>
      </c>
      <c r="N52" s="13">
        <f t="shared" si="5"/>
        <v>1.0594361367202629E-8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2.9696087804737128</v>
      </c>
      <c r="H53" s="10">
        <f t="shared" si="6"/>
        <v>-1.4882481792838267</v>
      </c>
      <c r="I53">
        <f t="shared" si="2"/>
        <v>-17.858978151405921</v>
      </c>
      <c r="K53">
        <f t="shared" si="3"/>
        <v>-1.4883397581376236</v>
      </c>
      <c r="M53">
        <f t="shared" si="4"/>
        <v>-1.4883397581376236</v>
      </c>
      <c r="N53" s="13">
        <f t="shared" si="5"/>
        <v>8.3866864627647231E-9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2.9815642817245869</v>
      </c>
      <c r="H54" s="10">
        <f t="shared" si="6"/>
        <v>-1.5019764432422713</v>
      </c>
      <c r="I54">
        <f t="shared" si="2"/>
        <v>-18.023717318907256</v>
      </c>
      <c r="K54">
        <f t="shared" si="3"/>
        <v>-1.5020571487752949</v>
      </c>
      <c r="M54">
        <f t="shared" si="4"/>
        <v>-1.5020571487752949</v>
      </c>
      <c r="N54" s="13">
        <f t="shared" si="5"/>
        <v>6.5133830606297621E-9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2.9935197829754605</v>
      </c>
      <c r="H55" s="10">
        <f t="shared" si="6"/>
        <v>-1.5145468573993082</v>
      </c>
      <c r="I55">
        <f t="shared" si="2"/>
        <v>-18.174562288791698</v>
      </c>
      <c r="K55">
        <f t="shared" si="3"/>
        <v>-1.5146172386919474</v>
      </c>
      <c r="M55">
        <f t="shared" si="4"/>
        <v>-1.5146172386919474</v>
      </c>
      <c r="N55" s="13">
        <f t="shared" si="5"/>
        <v>4.9535263535723669E-9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3.0054752842263341</v>
      </c>
      <c r="H56" s="10">
        <f t="shared" si="6"/>
        <v>-1.5260025021264925</v>
      </c>
      <c r="I56">
        <f t="shared" si="2"/>
        <v>-18.31203002551791</v>
      </c>
      <c r="K56">
        <f t="shared" si="3"/>
        <v>-1.5260631676000891</v>
      </c>
      <c r="M56">
        <f t="shared" si="4"/>
        <v>-1.5260631676000891</v>
      </c>
      <c r="N56" s="13">
        <f t="shared" si="5"/>
        <v>3.6802996867024005E-9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3.0174307854772082</v>
      </c>
      <c r="H57" s="10">
        <f t="shared" si="6"/>
        <v>-1.5363851143664347</v>
      </c>
      <c r="I57">
        <f t="shared" si="2"/>
        <v>-18.436621372397216</v>
      </c>
      <c r="K57">
        <f t="shared" si="3"/>
        <v>-1.5364367198727051</v>
      </c>
      <c r="M57">
        <f t="shared" si="4"/>
        <v>-1.5364367198727051</v>
      </c>
      <c r="N57" s="13">
        <f t="shared" si="5"/>
        <v>2.6631282774325615E-9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3.0293862867280819</v>
      </c>
      <c r="H58" s="10">
        <f t="shared" si="6"/>
        <v>-1.5457351265379753</v>
      </c>
      <c r="I58">
        <f t="shared" si="2"/>
        <v>-18.548821518455703</v>
      </c>
      <c r="K58">
        <f t="shared" si="3"/>
        <v>-1.5457783644720435</v>
      </c>
      <c r="M58">
        <f t="shared" si="4"/>
        <v>-1.5457783644720435</v>
      </c>
      <c r="N58" s="13">
        <f t="shared" si="5"/>
        <v>1.8695189424895512E-9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3.0413417879789555</v>
      </c>
      <c r="H59" s="10">
        <f t="shared" si="6"/>
        <v>-1.5540917043604643</v>
      </c>
      <c r="I59">
        <f t="shared" si="2"/>
        <v>-18.64910045232557</v>
      </c>
      <c r="K59">
        <f t="shared" si="3"/>
        <v>-1.5541272937351169</v>
      </c>
      <c r="M59">
        <f t="shared" si="4"/>
        <v>-1.5541272937351169</v>
      </c>
      <c r="N59" s="13">
        <f t="shared" si="5"/>
        <v>1.2666035881663147E-9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3.0532972892298296</v>
      </c>
      <c r="H60" s="10">
        <f t="shared" si="6"/>
        <v>-1.5614927836263255</v>
      </c>
      <c r="I60">
        <f t="shared" si="2"/>
        <v>-18.737913403515904</v>
      </c>
      <c r="K60">
        <f t="shared" si="3"/>
        <v>-1.5615214610481942</v>
      </c>
      <c r="M60">
        <f t="shared" si="4"/>
        <v>-1.5615214610481942</v>
      </c>
      <c r="N60" s="13">
        <f t="shared" si="5"/>
        <v>8.223945250376365E-10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3.0652527904807032</v>
      </c>
      <c r="H61" s="10">
        <f t="shared" si="6"/>
        <v>-1.5679751059503209</v>
      </c>
      <c r="I61">
        <f t="shared" si="2"/>
        <v>-18.815701271403849</v>
      </c>
      <c r="K61">
        <f t="shared" si="3"/>
        <v>-1.5679976174416841</v>
      </c>
      <c r="M61">
        <f t="shared" si="4"/>
        <v>-1.5679976174416841</v>
      </c>
      <c r="N61" s="13">
        <f t="shared" si="5"/>
        <v>5.067672433968112E-10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3.0772082917315768</v>
      </c>
      <c r="H62" s="10">
        <f t="shared" si="6"/>
        <v>-1.5735742535231829</v>
      </c>
      <c r="I62">
        <f t="shared" si="2"/>
        <v>-18.882891042278196</v>
      </c>
      <c r="K62">
        <f t="shared" si="3"/>
        <v>-1.5735913471359297</v>
      </c>
      <c r="M62">
        <f t="shared" si="4"/>
        <v>-1.5735913471359297</v>
      </c>
      <c r="N62" s="13">
        <f t="shared" si="5"/>
        <v>2.9219159673829185E-10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3.0891637929824509</v>
      </c>
      <c r="H63" s="10">
        <f t="shared" si="6"/>
        <v>-1.5783246828965423</v>
      </c>
      <c r="I63">
        <f t="shared" si="2"/>
        <v>-18.939896194758507</v>
      </c>
      <c r="K63">
        <f t="shared" si="3"/>
        <v>-1.5783371020675527</v>
      </c>
      <c r="M63">
        <f t="shared" si="4"/>
        <v>-1.5783371020675527</v>
      </c>
      <c r="N63" s="13">
        <f t="shared" si="5"/>
        <v>1.5423580858728103E-10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3.1011192942333246</v>
      </c>
      <c r="H64" s="10">
        <f t="shared" si="6"/>
        <v>-1.5822597578253708</v>
      </c>
      <c r="I64">
        <f t="shared" si="2"/>
        <v>-18.987117093904448</v>
      </c>
      <c r="K64">
        <f t="shared" si="3"/>
        <v>-1.5822682354251798</v>
      </c>
      <c r="M64">
        <f t="shared" si="4"/>
        <v>-1.5822682354251798</v>
      </c>
      <c r="N64" s="13">
        <f t="shared" si="5"/>
        <v>7.186969852227747E-11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3.1130747954841982</v>
      </c>
      <c r="H65" s="10">
        <f t="shared" si="6"/>
        <v>-1.5854117811934769</v>
      </c>
      <c r="I65">
        <f t="shared" si="2"/>
        <v>-19.024941374321724</v>
      </c>
      <c r="K65">
        <f t="shared" si="3"/>
        <v>-1.5854170342225609</v>
      </c>
      <c r="M65">
        <f t="shared" si="4"/>
        <v>-1.5854170342225609</v>
      </c>
      <c r="N65" s="13">
        <f t="shared" si="5"/>
        <v>2.7594314556722871E-11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3.1250302967350723</v>
      </c>
      <c r="H66" s="10">
        <f t="shared" si="6"/>
        <v>-1.5878120260468889</v>
      </c>
      <c r="I66">
        <f t="shared" si="2"/>
        <v>-19.053744312562667</v>
      </c>
      <c r="K66">
        <f t="shared" si="3"/>
        <v>-1.5878147509363107</v>
      </c>
      <c r="M66">
        <f t="shared" si="4"/>
        <v>-1.5878147509363107</v>
      </c>
      <c r="N66" s="13">
        <f t="shared" si="5"/>
        <v>7.4250223614679847E-12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3.1369857979859459</v>
      </c>
      <c r="H67" s="10">
        <f t="shared" si="6"/>
        <v>-1.5894907657593329</v>
      </c>
      <c r="I67">
        <f t="shared" si="2"/>
        <v>-19.073889189111995</v>
      </c>
      <c r="K67">
        <f t="shared" si="3"/>
        <v>-1.5894916342347183</v>
      </c>
      <c r="M67">
        <f t="shared" si="4"/>
        <v>-1.5894916342347183</v>
      </c>
      <c r="N67" s="13">
        <f t="shared" si="5"/>
        <v>7.5424949501949551E-13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3.1489412992368195</v>
      </c>
      <c r="H68" s="10">
        <f t="shared" si="6"/>
        <v>-1.5904773033533541</v>
      </c>
      <c r="I68">
        <f t="shared" si="2"/>
        <v>-19.08572764024025</v>
      </c>
      <c r="K68">
        <f t="shared" si="3"/>
        <v>-1.5904769588233743</v>
      </c>
      <c r="M68">
        <f t="shared" si="4"/>
        <v>-1.5904769588233743</v>
      </c>
      <c r="N68" s="13">
        <f t="shared" si="5"/>
        <v>1.1870090703526674E-9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3.1608968004876927</v>
      </c>
      <c r="H69" s="60">
        <f t="shared" si="6"/>
        <v>-1.5908</v>
      </c>
      <c r="I69" s="59">
        <f t="shared" si="2"/>
        <v>-19.089600000000001</v>
      </c>
      <c r="J69" s="59"/>
      <c r="K69">
        <f t="shared" si="3"/>
        <v>-1.5907990544325719</v>
      </c>
      <c r="M69">
        <f t="shared" si="4"/>
        <v>-1.5907990544325719</v>
      </c>
      <c r="N69" s="61">
        <f t="shared" si="5"/>
        <v>8.9409776114880365E-9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3.1728523017385664</v>
      </c>
      <c r="H70" s="10">
        <f t="shared" si="6"/>
        <v>-1.5904863027194043</v>
      </c>
      <c r="I70">
        <f t="shared" si="2"/>
        <v>-19.08583563263285</v>
      </c>
      <c r="K70">
        <f t="shared" si="3"/>
        <v>-1.5904853339708147</v>
      </c>
      <c r="M70">
        <f t="shared" si="4"/>
        <v>-1.5904853339708147</v>
      </c>
      <c r="N70" s="13">
        <f t="shared" si="5"/>
        <v>9.384738297925112E-9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3.1848078029894404</v>
      </c>
      <c r="H71" s="10">
        <f t="shared" si="6"/>
        <v>-1.5895627713039802</v>
      </c>
      <c r="I71">
        <f t="shared" si="2"/>
        <v>-19.074753255647764</v>
      </c>
      <c r="K71">
        <f t="shared" si="3"/>
        <v>-1.5895623208680103</v>
      </c>
      <c r="M71">
        <f t="shared" si="4"/>
        <v>-1.5895623208680103</v>
      </c>
      <c r="N71" s="13">
        <f t="shared" si="5"/>
        <v>2.0289256294056551E-13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3.1967633042403141</v>
      </c>
      <c r="H72" s="10">
        <f t="shared" si="6"/>
        <v>-1.5880551044853848</v>
      </c>
      <c r="I72">
        <f t="shared" si="2"/>
        <v>-19.056661253824618</v>
      </c>
      <c r="K72">
        <f t="shared" si="3"/>
        <v>-1.5880556756313275</v>
      </c>
      <c r="M72">
        <f t="shared" si="4"/>
        <v>-1.5880556756313275</v>
      </c>
      <c r="N72" s="13">
        <f t="shared" si="5"/>
        <v>3.2620768793422581E-13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3.2087188054911877</v>
      </c>
      <c r="H73" s="10">
        <f t="shared" si="6"/>
        <v>-1.5859881653658414</v>
      </c>
      <c r="I73">
        <f t="shared" si="2"/>
        <v>-19.031857984390097</v>
      </c>
      <c r="K73">
        <f t="shared" si="3"/>
        <v>-1.5859902216359876</v>
      </c>
      <c r="M73">
        <f t="shared" si="4"/>
        <v>-1.5859902216359876</v>
      </c>
      <c r="N73" s="13">
        <f t="shared" si="5"/>
        <v>4.2282469139712879E-12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3.2206743067420618</v>
      </c>
      <c r="H74" s="10">
        <f t="shared" si="6"/>
        <v>-1.583386006133858</v>
      </c>
      <c r="I74">
        <f t="shared" si="2"/>
        <v>-19.000632073606297</v>
      </c>
      <c r="K74">
        <f t="shared" si="3"/>
        <v>-1.5833899701727003</v>
      </c>
      <c r="M74">
        <f t="shared" si="4"/>
        <v>-1.5833899701727003</v>
      </c>
      <c r="N74" s="13">
        <f t="shared" si="5"/>
        <v>1.5713603943149663E-11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3.2326298079929354</v>
      </c>
      <c r="H75" s="10">
        <f t="shared" si="6"/>
        <v>-1.5802718920838557</v>
      </c>
      <c r="I75">
        <f t="shared" si="2"/>
        <v>-18.963262705006269</v>
      </c>
      <c r="K75">
        <f t="shared" si="3"/>
        <v>-1.5802781447727834</v>
      </c>
      <c r="M75">
        <f t="shared" si="4"/>
        <v>-1.5802781447727834</v>
      </c>
      <c r="N75" s="13">
        <f t="shared" si="5"/>
        <v>3.9096118826989399E-11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3.2445853092438091</v>
      </c>
      <c r="H76" s="10">
        <f t="shared" si="6"/>
        <v>-1.5766683249586892</v>
      </c>
      <c r="I76">
        <f t="shared" si="2"/>
        <v>-18.920019899504272</v>
      </c>
      <c r="K76">
        <f t="shared" si="3"/>
        <v>-1.5766772048314581</v>
      </c>
      <c r="M76">
        <f t="shared" si="4"/>
        <v>-1.5766772048314581</v>
      </c>
      <c r="N76" s="13">
        <f t="shared" si="5"/>
        <v>7.8852140391396468E-11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3.2565408104946831</v>
      </c>
      <c r="H77" s="10">
        <f t="shared" si="6"/>
        <v>-1.5725970656335539</v>
      </c>
      <c r="I77">
        <f t="shared" si="2"/>
        <v>-18.871164787602648</v>
      </c>
      <c r="K77">
        <f t="shared" si="3"/>
        <v>-1.5726088685492123</v>
      </c>
      <c r="M77">
        <f t="shared" si="4"/>
        <v>-1.5726088685492123</v>
      </c>
      <c r="N77" s="13">
        <f t="shared" si="5"/>
        <v>1.393088180390123E-10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3.2684963117455568</v>
      </c>
      <c r="H78" s="10">
        <f t="shared" si="6"/>
        <v>-1.5680791561592609</v>
      </c>
      <c r="I78">
        <f t="shared" si="2"/>
        <v>-18.816949873911131</v>
      </c>
      <c r="K78">
        <f t="shared" si="3"/>
        <v>-1.5680941352105751</v>
      </c>
      <c r="M78">
        <f t="shared" si="4"/>
        <v>-1.5680941352105751</v>
      </c>
      <c r="N78" s="13">
        <f t="shared" si="5"/>
        <v>2.2437197827347228E-10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3.2804518129964304</v>
      </c>
      <c r="H79" s="10">
        <f t="shared" si="6"/>
        <v>-1.5631349411823954</v>
      </c>
      <c r="I79">
        <f t="shared" si="2"/>
        <v>-18.757619294188743</v>
      </c>
      <c r="K79">
        <f t="shared" si="3"/>
        <v>-1.5631533068190961</v>
      </c>
      <c r="M79">
        <f t="shared" si="4"/>
        <v>-1.5631533068190961</v>
      </c>
      <c r="N79" s="13">
        <f t="shared" si="5"/>
        <v>3.3729661142459104E-10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3.2924073142473045</v>
      </c>
      <c r="H80" s="10">
        <f t="shared" si="6"/>
        <v>-1.5577840887594077</v>
      </c>
      <c r="I80">
        <f t="shared" si="2"/>
        <v>-18.693409065112892</v>
      </c>
      <c r="K80">
        <f t="shared" si="3"/>
        <v>-1.5578060091067951</v>
      </c>
      <c r="M80">
        <f t="shared" si="4"/>
        <v>-1.5578060091067951</v>
      </c>
      <c r="N80" s="13">
        <f t="shared" si="5"/>
        <v>4.8050162958695674E-10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3.3043628154981781</v>
      </c>
      <c r="H81" s="10">
        <f t="shared" si="6"/>
        <v>-1.5520456105812188</v>
      </c>
      <c r="I81">
        <f t="shared" si="2"/>
        <v>-18.624547326974625</v>
      </c>
      <c r="K81">
        <f t="shared" si="3"/>
        <v>-1.552071211935846</v>
      </c>
      <c r="M81">
        <f t="shared" si="4"/>
        <v>-1.552071211935846</v>
      </c>
      <c r="N81" s="13">
        <f t="shared" si="5"/>
        <v>6.5542935874495073E-10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3.3163183167490518</v>
      </c>
      <c r="H82" s="10">
        <f t="shared" si="6"/>
        <v>-1.5459378816244969</v>
      </c>
      <c r="I82">
        <f t="shared" si="2"/>
        <v>-18.551254579493964</v>
      </c>
      <c r="K82">
        <f t="shared" si="3"/>
        <v>-1.5459672491097358</v>
      </c>
      <c r="M82">
        <f t="shared" si="4"/>
        <v>-1.5459672491097358</v>
      </c>
      <c r="N82" s="13">
        <f t="shared" si="5"/>
        <v>8.6244918926067958E-10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3.3282738179999254</v>
      </c>
      <c r="H83" s="10">
        <f t="shared" si="6"/>
        <v>-1.5394786592453131</v>
      </c>
      <c r="I83">
        <f t="shared" si="2"/>
        <v>-18.473743910943757</v>
      </c>
      <c r="K83">
        <f t="shared" si="3"/>
        <v>-1.5395118376106742</v>
      </c>
      <c r="M83">
        <f t="shared" si="4"/>
        <v>-1.5395118376106742</v>
      </c>
      <c r="N83" s="13">
        <f t="shared" si="5"/>
        <v>1.1008039280344616E-9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3.3402293192507995</v>
      </c>
      <c r="H84" s="10">
        <f t="shared" si="6"/>
        <v>-1.5326851017304768</v>
      </c>
      <c r="I84">
        <f t="shared" ref="I84:I147" si="9">H84*$E$6</f>
        <v>-18.39222122076572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-1.5327220962795545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-1.5327220962795545</v>
      </c>
      <c r="N84" s="13">
        <f t="shared" ref="N84:N147" si="12">(M84-H84)^2*O84</f>
        <v>1.3685966614612162E-9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3.3521848205016731</v>
      </c>
      <c r="H85" s="10">
        <f t="shared" ref="H85:H148" si="13">-(-$B$4)*(1+D85+$E$5*D85^3)*EXP(-D85)</f>
        <v>-1.5255737863214331</v>
      </c>
      <c r="I85">
        <f t="shared" si="9"/>
        <v>-18.306885435857197</v>
      </c>
      <c r="K85">
        <f t="shared" si="10"/>
        <v>-1.5256145639542966</v>
      </c>
      <c r="M85">
        <f t="shared" si="11"/>
        <v>-1.5256145639542966</v>
      </c>
      <c r="N85" s="13">
        <f t="shared" si="12"/>
        <v>1.6628153419484125E-9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3.3641403217525467</v>
      </c>
      <c r="H86" s="10">
        <f t="shared" si="13"/>
        <v>-1.5181607267252186</v>
      </c>
      <c r="I86">
        <f t="shared" si="9"/>
        <v>-18.217928720702623</v>
      </c>
      <c r="K86">
        <f t="shared" si="10"/>
        <v>-1.5182052170819729</v>
      </c>
      <c r="M86">
        <f t="shared" si="11"/>
        <v>-1.5182052170819729</v>
      </c>
      <c r="N86" s="13">
        <f t="shared" si="12"/>
        <v>1.9793918441200291E-9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3.3760958230034208</v>
      </c>
      <c r="H87" s="10">
        <f t="shared" si="13"/>
        <v>-1.5104613901265664</v>
      </c>
      <c r="I87">
        <f t="shared" si="9"/>
        <v>-18.125536681518795</v>
      </c>
      <c r="K87">
        <f t="shared" si="10"/>
        <v>-1.5105094868196636</v>
      </c>
      <c r="M87">
        <f t="shared" si="11"/>
        <v>-1.5105094868196636</v>
      </c>
      <c r="N87" s="13">
        <f t="shared" si="12"/>
        <v>2.3132918868797737E-9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3.3880513242542944</v>
      </c>
      <c r="H88" s="10">
        <f t="shared" si="13"/>
        <v>-1.5024907137148906</v>
      </c>
      <c r="I88">
        <f t="shared" si="9"/>
        <v>-18.029888564578687</v>
      </c>
      <c r="K88">
        <f t="shared" si="10"/>
        <v>-1.5025422756386022</v>
      </c>
      <c r="M88">
        <f t="shared" si="11"/>
        <v>-1.5025422756386022</v>
      </c>
      <c r="N88" s="13">
        <f t="shared" si="12"/>
        <v>2.6586319768393082E-9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3.4000068255051681</v>
      </c>
      <c r="H89" s="10">
        <f t="shared" si="13"/>
        <v>-1.4942631207394985</v>
      </c>
      <c r="I89">
        <f t="shared" si="9"/>
        <v>-17.931157448873982</v>
      </c>
      <c r="K89">
        <f t="shared" si="10"/>
        <v>-1.4943179734457095</v>
      </c>
      <c r="M89">
        <f t="shared" si="11"/>
        <v>-1.4943179734457095</v>
      </c>
      <c r="N89" s="13">
        <f t="shared" si="12"/>
        <v>3.0088193786672843E-9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3.4119623267560422</v>
      </c>
      <c r="H90" s="10">
        <f t="shared" si="13"/>
        <v>-1.4857925361060362</v>
      </c>
      <c r="I90">
        <f t="shared" si="9"/>
        <v>-17.829510433272436</v>
      </c>
      <c r="K90">
        <f t="shared" si="10"/>
        <v>-1.4858504732362778</v>
      </c>
      <c r="M90">
        <f t="shared" si="11"/>
        <v>-1.4858504732362778</v>
      </c>
      <c r="N90" s="13">
        <f t="shared" si="12"/>
        <v>3.3567110606324903E-9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3.4239178280069158</v>
      </c>
      <c r="H91" s="10">
        <f t="shared" si="13"/>
        <v>-1.4770924015268077</v>
      </c>
      <c r="I91">
        <f t="shared" si="9"/>
        <v>-17.725108818321694</v>
      </c>
      <c r="K91">
        <f t="shared" si="10"/>
        <v>-1.4771531862911307</v>
      </c>
      <c r="M91">
        <f t="shared" si="11"/>
        <v>-1.4771531862911307</v>
      </c>
      <c r="N91" s="13">
        <f t="shared" si="12"/>
        <v>3.6947875738062649E-9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3.4358733292577894</v>
      </c>
      <c r="H92" s="10">
        <f t="shared" si="13"/>
        <v>-1.4681756902372762</v>
      </c>
      <c r="I92">
        <f t="shared" si="9"/>
        <v>-17.618108282847317</v>
      </c>
      <c r="K92">
        <f t="shared" si="10"/>
        <v>-1.4682390569312316</v>
      </c>
      <c r="M92">
        <f t="shared" si="11"/>
        <v>-1.4682390569312316</v>
      </c>
      <c r="N92" s="13">
        <f t="shared" si="12"/>
        <v>4.0153379028305815E-9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3.4478288305086635</v>
      </c>
      <c r="H93" s="10">
        <f t="shared" si="13"/>
        <v>-1.4590549212907322</v>
      </c>
      <c r="I93">
        <f t="shared" si="9"/>
        <v>-17.508659055488785</v>
      </c>
      <c r="K93">
        <f t="shared" si="10"/>
        <v>-1.4591205768423434</v>
      </c>
      <c r="M93">
        <f t="shared" si="11"/>
        <v>-1.4591205768423434</v>
      </c>
      <c r="N93" s="13">
        <f t="shared" si="12"/>
        <v>4.3106514573708098E-9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3.4597843317595371</v>
      </c>
      <c r="H94" s="10">
        <f t="shared" si="13"/>
        <v>-1.4497421734427762</v>
      </c>
      <c r="I94">
        <f t="shared" si="9"/>
        <v>-17.396906081313315</v>
      </c>
      <c r="K94">
        <f t="shared" si="10"/>
        <v>-1.449809798981994</v>
      </c>
      <c r="M94">
        <f t="shared" si="11"/>
        <v>-1.449809798981994</v>
      </c>
      <c r="N94" s="13">
        <f t="shared" si="12"/>
        <v>4.573213554497817E-9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3.4717398330104108</v>
      </c>
      <c r="H95" s="10">
        <f t="shared" si="13"/>
        <v>-1.4402490986369605</v>
      </c>
      <c r="I95">
        <f t="shared" si="9"/>
        <v>-17.282989183643526</v>
      </c>
      <c r="K95">
        <f t="shared" si="10"/>
        <v>-1.4403183510806408</v>
      </c>
      <c r="M95">
        <f t="shared" si="11"/>
        <v>-1.4403183510806408</v>
      </c>
      <c r="N95" s="13">
        <f t="shared" si="12"/>
        <v>4.7959009556901914E-9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3.4836953342612849</v>
      </c>
      <c r="H96" s="10">
        <f t="shared" si="13"/>
        <v>-1.4305869351026315</v>
      </c>
      <c r="I96">
        <f t="shared" si="9"/>
        <v>-17.167043221231577</v>
      </c>
      <c r="K96">
        <f t="shared" si="10"/>
        <v>-1.4306574487486063</v>
      </c>
      <c r="M96">
        <f t="shared" si="11"/>
        <v>-1.4306574487486063</v>
      </c>
      <c r="N96" s="13">
        <f t="shared" si="12"/>
        <v>4.9721742686705648E-9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3.4956508355121585</v>
      </c>
      <c r="H97" s="10">
        <f t="shared" si="13"/>
        <v>-1.4207665200757031</v>
      </c>
      <c r="I97">
        <f t="shared" si="9"/>
        <v>-17.049198240908439</v>
      </c>
      <c r="K97">
        <f t="shared" si="10"/>
        <v>-1.4208379082000291</v>
      </c>
      <c r="M97">
        <f t="shared" si="11"/>
        <v>-1.4208379082000291</v>
      </c>
      <c r="N97" s="13">
        <f t="shared" si="12"/>
        <v>5.096264294776436E-9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3.5076063367630321</v>
      </c>
      <c r="H98" s="10">
        <f t="shared" si="13"/>
        <v>-1.4107983021528203</v>
      </c>
      <c r="I98">
        <f t="shared" si="9"/>
        <v>-16.929579625833846</v>
      </c>
      <c r="K98">
        <f t="shared" si="10"/>
        <v>-1.4108701586047467</v>
      </c>
      <c r="M98">
        <f t="shared" si="11"/>
        <v>-1.4108701586047467</v>
      </c>
      <c r="N98" s="13">
        <f t="shared" si="12"/>
        <v>5.1633496834541935E-9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3.5195618380139062</v>
      </c>
      <c r="H99" s="10">
        <f t="shared" si="13"/>
        <v>-1.4006923532890752</v>
      </c>
      <c r="I99">
        <f t="shared" si="9"/>
        <v>-16.8083082394689</v>
      </c>
      <c r="K99">
        <f t="shared" si="10"/>
        <v>-1.4007642540787386</v>
      </c>
      <c r="M99">
        <f t="shared" si="11"/>
        <v>-1.4007642540787386</v>
      </c>
      <c r="N99" s="13">
        <f t="shared" si="12"/>
        <v>5.1697235542290251E-9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3.5315173392647798</v>
      </c>
      <c r="H100" s="10">
        <f t="shared" si="13"/>
        <v>-1.3904583804491712</v>
      </c>
      <c r="I100">
        <f t="shared" si="9"/>
        <v>-16.685500565390054</v>
      </c>
      <c r="K100">
        <f t="shared" si="10"/>
        <v>-1.3905298853234296</v>
      </c>
      <c r="M100">
        <f t="shared" si="11"/>
        <v>-1.3905298853234296</v>
      </c>
      <c r="N100" s="13">
        <f t="shared" si="12"/>
        <v>5.1129470426999281E-9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3.5434728405156535</v>
      </c>
      <c r="H101" s="10">
        <f t="shared" si="13"/>
        <v>-1.3801057369216658</v>
      </c>
      <c r="I101">
        <f t="shared" si="9"/>
        <v>-16.561268843059992</v>
      </c>
      <c r="K101">
        <f t="shared" si="10"/>
        <v>-1.3801763909238984</v>
      </c>
      <c r="M101">
        <f t="shared" si="11"/>
        <v>-1.3801763909238984</v>
      </c>
      <c r="N101" s="13">
        <f t="shared" si="12"/>
        <v>4.9919880314851382E-9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3.5554283417665276</v>
      </c>
      <c r="H102" s="10">
        <f t="shared" si="13"/>
        <v>-1.36964343330565</v>
      </c>
      <c r="I102">
        <f t="shared" si="9"/>
        <v>-16.4357211996678</v>
      </c>
      <c r="K102">
        <f t="shared" si="10"/>
        <v>-1.3697127683157206</v>
      </c>
      <c r="M102">
        <f t="shared" si="11"/>
        <v>-1.3697127683157206</v>
      </c>
      <c r="N102" s="13">
        <f t="shared" si="12"/>
        <v>4.8073436214999411E-9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3.5673838430174012</v>
      </c>
      <c r="H103" s="10">
        <f t="shared" si="13"/>
        <v>-1.3590801481789894</v>
      </c>
      <c r="I103">
        <f t="shared" si="9"/>
        <v>-16.308961778147872</v>
      </c>
      <c r="K103">
        <f t="shared" si="10"/>
        <v>-1.359147684429918</v>
      </c>
      <c r="M103">
        <f t="shared" si="11"/>
        <v>-1.359147684429918</v>
      </c>
      <c r="N103" s="13">
        <f t="shared" si="12"/>
        <v>4.5611451894895266E-9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3.5793393442682748</v>
      </c>
      <c r="H104" s="10">
        <f t="shared" si="13"/>
        <v>-1.3484242384569833</v>
      </c>
      <c r="I104">
        <f t="shared" si="9"/>
        <v>-16.181090861483799</v>
      </c>
      <c r="K104">
        <f t="shared" si="10"/>
        <v>-1.3484894860252195</v>
      </c>
      <c r="M104">
        <f t="shared" si="11"/>
        <v>-1.3484894860252195</v>
      </c>
      <c r="N104" s="13">
        <f t="shared" si="12"/>
        <v>4.2572451607265259E-9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3.5912948455191485</v>
      </c>
      <c r="H105" s="10">
        <f t="shared" si="13"/>
        <v>-1.337683749450078</v>
      </c>
      <c r="I105">
        <f t="shared" si="9"/>
        <v>-16.052204993400935</v>
      </c>
      <c r="K105">
        <f t="shared" si="10"/>
        <v>-1.3377462097165704</v>
      </c>
      <c r="M105">
        <f t="shared" si="11"/>
        <v>-1.3377462097165704</v>
      </c>
      <c r="N105" s="13">
        <f t="shared" si="12"/>
        <v>3.901284890311764E-9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3.6032503467700225</v>
      </c>
      <c r="H106" s="10">
        <f t="shared" si="13"/>
        <v>-1.326866424629018</v>
      </c>
      <c r="I106">
        <f t="shared" si="9"/>
        <v>-15.922397095548217</v>
      </c>
      <c r="K106">
        <f t="shared" si="10"/>
        <v>-1.3269255917085769</v>
      </c>
      <c r="M106">
        <f t="shared" si="11"/>
        <v>-1.3269255917085769</v>
      </c>
      <c r="N106" s="13">
        <f t="shared" si="12"/>
        <v>3.5007433035275591E-9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3.6152058480208962</v>
      </c>
      <c r="H107" s="10">
        <f t="shared" si="13"/>
        <v>-1.3159797151056132</v>
      </c>
      <c r="I107">
        <f t="shared" si="9"/>
        <v>-15.791756581267357</v>
      </c>
      <c r="K107">
        <f t="shared" si="10"/>
        <v>-1.3160350772423395</v>
      </c>
      <c r="M107">
        <f t="shared" si="11"/>
        <v>-1.3160350772423395</v>
      </c>
      <c r="N107" s="13">
        <f t="shared" si="12"/>
        <v>3.0649661829015568E-9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3.6271613492717698</v>
      </c>
      <c r="H108" s="10">
        <f t="shared" si="13"/>
        <v>-1.305030788837054</v>
      </c>
      <c r="I108">
        <f t="shared" si="9"/>
        <v>-15.660369466044649</v>
      </c>
      <c r="K108">
        <f t="shared" si="10"/>
        <v>-1.3050818297638624</v>
      </c>
      <c r="M108">
        <f t="shared" si="11"/>
        <v>-1.3050818297638624</v>
      </c>
      <c r="N108" s="13">
        <f t="shared" si="12"/>
        <v>2.6051762094614659E-9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3.6391168505226439</v>
      </c>
      <c r="H109" s="10">
        <f t="shared" si="13"/>
        <v>-1.2940265395615136</v>
      </c>
      <c r="I109">
        <f t="shared" si="9"/>
        <v>-15.528318474738164</v>
      </c>
      <c r="K109">
        <f t="shared" si="10"/>
        <v>-1.2940727398220366</v>
      </c>
      <c r="M109">
        <f t="shared" si="11"/>
        <v>-1.2940727398220366</v>
      </c>
      <c r="N109" s="13">
        <f t="shared" si="12"/>
        <v>2.1344640723971217E-9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3.6510723517735175</v>
      </c>
      <c r="H110" s="10">
        <f t="shared" si="13"/>
        <v>-1.2829735954725494</v>
      </c>
      <c r="I110">
        <f t="shared" si="9"/>
        <v>-15.395683145670592</v>
      </c>
      <c r="K110">
        <f t="shared" si="10"/>
        <v>-1.2830144337039209</v>
      </c>
      <c r="M110">
        <f t="shared" si="11"/>
        <v>-1.2830144337039209</v>
      </c>
      <c r="N110" s="13">
        <f t="shared" si="12"/>
        <v>1.6677611415493105E-9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3.6630278530243912</v>
      </c>
      <c r="H111" s="10">
        <f t="shared" si="13"/>
        <v>-1.2718783276396237</v>
      </c>
      <c r="I111">
        <f t="shared" si="9"/>
        <v>-15.262539931675484</v>
      </c>
      <c r="K111">
        <f t="shared" si="10"/>
        <v>-1.2719132818148602</v>
      </c>
      <c r="M111">
        <f t="shared" si="11"/>
        <v>-1.2719132818148602</v>
      </c>
      <c r="N111" s="13">
        <f t="shared" si="12"/>
        <v>1.2217943664617081E-9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3.6749833542752652</v>
      </c>
      <c r="H112" s="10">
        <f t="shared" si="13"/>
        <v>-1.2607468581818544</v>
      </c>
      <c r="I112">
        <f t="shared" si="9"/>
        <v>-15.128962298182252</v>
      </c>
      <c r="K112">
        <f t="shared" si="10"/>
        <v>-1.2607754068107655</v>
      </c>
      <c r="M112">
        <f t="shared" si="11"/>
        <v>-1.2607754068107655</v>
      </c>
      <c r="N112" s="13">
        <f t="shared" si="12"/>
        <v>8.1502421270409368E-7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3.6869388555261389</v>
      </c>
      <c r="H113" s="10">
        <f t="shared" si="13"/>
        <v>-1.2495850682019258</v>
      </c>
      <c r="I113">
        <f t="shared" si="9"/>
        <v>-14.995020818423111</v>
      </c>
      <c r="K113">
        <f t="shared" si="10"/>
        <v>-1.2496066914896506</v>
      </c>
      <c r="M113">
        <f t="shared" si="11"/>
        <v>-1.2496066914896506</v>
      </c>
      <c r="N113" s="13">
        <f t="shared" si="12"/>
        <v>4.6756657203011721E-7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3.6988943567770125</v>
      </c>
      <c r="H114" s="10">
        <f t="shared" si="13"/>
        <v>-1.2383986054868823</v>
      </c>
      <c r="I114">
        <f t="shared" si="9"/>
        <v>-14.860783265842588</v>
      </c>
      <c r="K114">
        <f t="shared" si="10"/>
        <v>-1.2384127864493379</v>
      </c>
      <c r="M114">
        <f t="shared" si="11"/>
        <v>-1.2384127864493379</v>
      </c>
      <c r="N114" s="13">
        <f t="shared" si="12"/>
        <v>2.0109969616842684E-7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3.7108498580278866</v>
      </c>
      <c r="H115" s="10">
        <f t="shared" si="13"/>
        <v>-1.2271928919823671</v>
      </c>
      <c r="I115">
        <f t="shared" si="9"/>
        <v>-14.726314703788406</v>
      </c>
      <c r="K115">
        <f t="shared" si="10"/>
        <v>-1.2271991175180559</v>
      </c>
      <c r="M115">
        <f t="shared" si="11"/>
        <v>-1.2271991175180559</v>
      </c>
      <c r="N115" s="13">
        <f t="shared" si="12"/>
        <v>3.8757294611799789E-11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3.7228053592787602</v>
      </c>
      <c r="H116" s="10">
        <f t="shared" si="13"/>
        <v>-1.2159731310466719</v>
      </c>
      <c r="I116">
        <f t="shared" si="9"/>
        <v>-14.591677572560062</v>
      </c>
      <c r="K116">
        <f t="shared" si="10"/>
        <v>-1.2159708929644393</v>
      </c>
      <c r="M116">
        <f t="shared" si="11"/>
        <v>-1.2159708929644393</v>
      </c>
      <c r="N116" s="13">
        <f t="shared" si="12"/>
        <v>5.0090120801164625E-12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3.7347608605296339</v>
      </c>
      <c r="H117" s="10">
        <f t="shared" si="13"/>
        <v>-1.2047443144907926</v>
      </c>
      <c r="I117">
        <f t="shared" si="9"/>
        <v>-14.456931773889512</v>
      </c>
      <c r="K117">
        <f t="shared" si="10"/>
        <v>-1.2047331104932737</v>
      </c>
      <c r="M117">
        <f t="shared" si="11"/>
        <v>-1.2047331104932737</v>
      </c>
      <c r="N117" s="13">
        <f t="shared" si="12"/>
        <v>1.255295604026317E-10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3.7467163617805079</v>
      </c>
      <c r="H118" s="10">
        <f t="shared" si="13"/>
        <v>-1.193511229410529</v>
      </c>
      <c r="I118">
        <f t="shared" si="9"/>
        <v>-14.322134752926349</v>
      </c>
      <c r="K118">
        <f t="shared" si="10"/>
        <v>-1.1934905640331515</v>
      </c>
      <c r="M118">
        <f t="shared" si="11"/>
        <v>-1.1934905640331515</v>
      </c>
      <c r="N118" s="13">
        <f t="shared" si="12"/>
        <v>4.2705782215651076E-10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3.7586718630313816</v>
      </c>
      <c r="H119" s="10">
        <f t="shared" si="13"/>
        <v>-1.182278464816487</v>
      </c>
      <c r="I119">
        <f t="shared" si="9"/>
        <v>-14.187341577797845</v>
      </c>
      <c r="K119">
        <f t="shared" si="10"/>
        <v>-1.1822478503220164</v>
      </c>
      <c r="M119">
        <f t="shared" si="11"/>
        <v>-1.1822478503220164</v>
      </c>
      <c r="N119" s="13">
        <f t="shared" si="12"/>
        <v>9.37247271691346E-10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3.7706273642822552</v>
      </c>
      <c r="H120" s="10">
        <f t="shared" si="13"/>
        <v>-1.1710504180676842</v>
      </c>
      <c r="I120">
        <f t="shared" si="9"/>
        <v>-14.05260501681221</v>
      </c>
      <c r="K120">
        <f t="shared" si="10"/>
        <v>-1.1710093752964068</v>
      </c>
      <c r="M120">
        <f t="shared" si="11"/>
        <v>-1.1710093752964068</v>
      </c>
      <c r="N120" s="13">
        <f t="shared" si="12"/>
        <v>1.6845090741262157E-9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3.7825828655331293</v>
      </c>
      <c r="H121" s="10">
        <f t="shared" si="13"/>
        <v>-1.1598313011143155</v>
      </c>
      <c r="I121">
        <f t="shared" si="9"/>
        <v>-13.917975613371787</v>
      </c>
      <c r="K121">
        <f t="shared" si="10"/>
        <v>-1.1597793602900648</v>
      </c>
      <c r="M121">
        <f t="shared" si="11"/>
        <v>-1.1597793602900648</v>
      </c>
      <c r="N121" s="13">
        <f t="shared" si="12"/>
        <v>2.697849223847435E-9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3.7945383667840029</v>
      </c>
      <c r="H122" s="10">
        <f t="shared" si="13"/>
        <v>-1.1486251465550688</v>
      </c>
      <c r="I122">
        <f t="shared" si="9"/>
        <v>-13.783501758660826</v>
      </c>
      <c r="K122">
        <f t="shared" si="10"/>
        <v>-1.1485618480473914</v>
      </c>
      <c r="M122">
        <f t="shared" si="11"/>
        <v>-1.1485618480473914</v>
      </c>
      <c r="N122" s="13">
        <f t="shared" si="12"/>
        <v>4.0067010741845424E-9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3.8064938680348765</v>
      </c>
      <c r="H123" s="10">
        <f t="shared" si="13"/>
        <v>-1.1374358135142399</v>
      </c>
      <c r="I123">
        <f t="shared" si="9"/>
        <v>-13.649229762170879</v>
      </c>
      <c r="K123">
        <f t="shared" si="10"/>
        <v>-1.1373607085570772</v>
      </c>
      <c r="M123">
        <f t="shared" si="11"/>
        <v>-1.1373607085570772</v>
      </c>
      <c r="N123" s="13">
        <f t="shared" si="12"/>
        <v>5.6407545904239172E-9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3.8184493692857506</v>
      </c>
      <c r="H124" s="10">
        <f t="shared" si="13"/>
        <v>-1.1262669933437544</v>
      </c>
      <c r="I124">
        <f t="shared" si="9"/>
        <v>-13.515203920125053</v>
      </c>
      <c r="K124">
        <f t="shared" si="10"/>
        <v>-1.1261796447111068</v>
      </c>
      <c r="M124">
        <f t="shared" si="11"/>
        <v>-1.1261796447111068</v>
      </c>
      <c r="N124" s="13">
        <f t="shared" si="12"/>
        <v>7.629783625403289E-9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3.8304048705366243</v>
      </c>
      <c r="H125" s="10">
        <f t="shared" si="13"/>
        <v>-1.1151222151550551</v>
      </c>
      <c r="I125">
        <f t="shared" si="9"/>
        <v>-13.381466581860661</v>
      </c>
      <c r="K125">
        <f t="shared" si="10"/>
        <v>-1.1150221977941672</v>
      </c>
      <c r="M125">
        <f t="shared" si="11"/>
        <v>-1.1150221977941672</v>
      </c>
      <c r="N125" s="13">
        <f t="shared" si="12"/>
        <v>1.0003472478965911E-8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3.8423603717874979</v>
      </c>
      <c r="H126" s="10">
        <f t="shared" si="13"/>
        <v>-1.1040048511856926</v>
      </c>
      <c r="I126">
        <f t="shared" si="9"/>
        <v>-13.248058214228312</v>
      </c>
      <c r="K126">
        <f t="shared" si="10"/>
        <v>-1.1038917528083461</v>
      </c>
      <c r="M126">
        <f t="shared" si="11"/>
        <v>-1.1038917528083461</v>
      </c>
      <c r="N126" s="13">
        <f t="shared" si="12"/>
        <v>1.2791242958416069E-8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3.854315873038372</v>
      </c>
      <c r="H127" s="10">
        <f t="shared" si="13"/>
        <v>-1.0929181220053046</v>
      </c>
      <c r="I127">
        <f t="shared" si="9"/>
        <v>-13.115017464063655</v>
      </c>
      <c r="K127">
        <f t="shared" si="10"/>
        <v>-1.092791543637893</v>
      </c>
      <c r="M127">
        <f t="shared" si="11"/>
        <v>-1.092791543637893</v>
      </c>
      <c r="N127" s="13">
        <f t="shared" si="12"/>
        <v>1.6022083096583332E-8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3.8662713742892456</v>
      </c>
      <c r="H128" s="10">
        <f t="shared" si="13"/>
        <v>-1.081865101565556</v>
      </c>
      <c r="I128">
        <f t="shared" si="9"/>
        <v>-12.982381218786673</v>
      </c>
      <c r="K128">
        <f t="shared" si="10"/>
        <v>-1.0817246580586513</v>
      </c>
      <c r="M128">
        <f t="shared" si="11"/>
        <v>-1.0817246580586513</v>
      </c>
      <c r="N128" s="13">
        <f t="shared" si="12"/>
        <v>1.9724378631714677E-8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3.8782268755401192</v>
      </c>
      <c r="H129" s="10">
        <f t="shared" si="13"/>
        <v>-1.0708487220984857</v>
      </c>
      <c r="I129">
        <f t="shared" si="9"/>
        <v>-12.850184665181828</v>
      </c>
      <c r="K129">
        <f t="shared" si="10"/>
        <v>-1.0706940425966511</v>
      </c>
      <c r="M129">
        <f t="shared" si="11"/>
        <v>-1.0706940425966511</v>
      </c>
      <c r="N129" s="13">
        <f t="shared" si="12"/>
        <v>2.3925748287789136E-8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3.8901823767909929</v>
      </c>
      <c r="H130" s="10">
        <f t="shared" si="13"/>
        <v>-1.0598717788675627</v>
      </c>
      <c r="I130">
        <f t="shared" si="9"/>
        <v>-12.718461346410752</v>
      </c>
      <c r="K130">
        <f t="shared" si="10"/>
        <v>-1.0597025072402304</v>
      </c>
      <c r="M130">
        <f t="shared" si="11"/>
        <v>-1.0597025072402304</v>
      </c>
      <c r="N130" s="13">
        <f t="shared" si="12"/>
        <v>2.8652883819714246E-8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3.902137878041867</v>
      </c>
      <c r="H131" s="10">
        <f t="shared" si="13"/>
        <v>-1.0489369347756756</v>
      </c>
      <c r="I131">
        <f t="shared" si="9"/>
        <v>-12.587243217308107</v>
      </c>
      <c r="K131">
        <f t="shared" si="10"/>
        <v>-1.0487527300099209</v>
      </c>
      <c r="M131">
        <f t="shared" si="11"/>
        <v>-1.0487527300099209</v>
      </c>
      <c r="N131" s="13">
        <f t="shared" si="12"/>
        <v>3.3931395726765457E-8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3.9140933792927406</v>
      </c>
      <c r="H132" s="10">
        <f t="shared" si="13"/>
        <v>-1.0380467248341156</v>
      </c>
      <c r="I132">
        <f t="shared" si="9"/>
        <v>-12.456560698009387</v>
      </c>
      <c r="K132">
        <f t="shared" si="10"/>
        <v>-1.0378472613902168</v>
      </c>
      <c r="M132">
        <f t="shared" si="11"/>
        <v>-1.0378472613902168</v>
      </c>
      <c r="N132" s="13">
        <f t="shared" si="12"/>
        <v>3.9785665451998835E-8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3.9260488805436142</v>
      </c>
      <c r="H133" s="10">
        <f t="shared" si="13"/>
        <v>-1.0272035604965413</v>
      </c>
      <c r="I133">
        <f t="shared" si="9"/>
        <v>-12.326442725958495</v>
      </c>
      <c r="K133">
        <f t="shared" si="10"/>
        <v>-1.0269885286272222</v>
      </c>
      <c r="M133">
        <f t="shared" si="11"/>
        <v>-1.0269885286272222</v>
      </c>
      <c r="N133" s="13">
        <f t="shared" si="12"/>
        <v>4.6238704822839767E-8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3.9380043817944883</v>
      </c>
      <c r="H134" s="10">
        <f t="shared" si="13"/>
        <v>-1.016409733861777</v>
      </c>
      <c r="I134">
        <f t="shared" si="9"/>
        <v>-12.196916806341324</v>
      </c>
      <c r="K134">
        <f t="shared" si="10"/>
        <v>-1.0161788398960723</v>
      </c>
      <c r="M134">
        <f t="shared" si="11"/>
        <v>-1.0161788398960723</v>
      </c>
      <c r="N134" s="13">
        <f t="shared" si="12"/>
        <v>5.3312023398865431E-8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3.9499598830453619</v>
      </c>
      <c r="H135" s="10">
        <f t="shared" si="13"/>
        <v>-1.0056674217492114</v>
      </c>
      <c r="I135">
        <f t="shared" si="9"/>
        <v>-12.068009060990537</v>
      </c>
      <c r="K135">
        <f t="shared" si="10"/>
        <v>-1.0054203883419051</v>
      </c>
      <c r="M135">
        <f t="shared" si="11"/>
        <v>-1.0054203883419051</v>
      </c>
      <c r="N135" s="13">
        <f t="shared" si="12"/>
        <v>6.1025504325391393E-8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3.9619153842962356</v>
      </c>
      <c r="H136" s="10">
        <f t="shared" si="13"/>
        <v>-0.99497868965043046</v>
      </c>
      <c r="I136">
        <f t="shared" si="9"/>
        <v>-11.939744275805165</v>
      </c>
      <c r="K136">
        <f t="shared" si="10"/>
        <v>-0.994715255998042</v>
      </c>
      <c r="M136">
        <f t="shared" si="11"/>
        <v>-0.994715255998042</v>
      </c>
      <c r="N136" s="13">
        <f t="shared" si="12"/>
        <v>6.9397289210721957E-8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3.9738708855471097</v>
      </c>
      <c r="H137" s="10">
        <f t="shared" si="13"/>
        <v>-0.98434549556065443</v>
      </c>
      <c r="I137">
        <f t="shared" si="9"/>
        <v>-11.812145946727853</v>
      </c>
      <c r="K137">
        <f t="shared" si="10"/>
        <v>-0.98406541758495791</v>
      </c>
      <c r="M137">
        <f t="shared" si="11"/>
        <v>-0.98406541758495791</v>
      </c>
      <c r="N137" s="13">
        <f t="shared" si="12"/>
        <v>7.8443672470256677E-8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3.9858263867979833</v>
      </c>
      <c r="H138" s="10">
        <f t="shared" si="13"/>
        <v>-0.97376969369341559</v>
      </c>
      <c r="I138">
        <f t="shared" si="9"/>
        <v>-11.685236324320988</v>
      </c>
      <c r="K138">
        <f t="shared" si="10"/>
        <v>-0.97347274419349372</v>
      </c>
      <c r="M138">
        <f t="shared" si="11"/>
        <v>-0.97347274419349372</v>
      </c>
      <c r="N138" s="13">
        <f t="shared" si="12"/>
        <v>8.817900550385014E-8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3.9977818880488569</v>
      </c>
      <c r="H139" s="10">
        <f t="shared" si="13"/>
        <v>-0.96325303808184415</v>
      </c>
      <c r="I139">
        <f t="shared" si="9"/>
        <v>-11.559036456982129</v>
      </c>
      <c r="K139">
        <f t="shared" si="10"/>
        <v>-0.96293900685568201</v>
      </c>
      <c r="M139">
        <f t="shared" si="11"/>
        <v>-0.96293900685568201</v>
      </c>
      <c r="N139" s="13">
        <f t="shared" si="12"/>
        <v>9.8615611004895221E-8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4.0097373892997306</v>
      </c>
      <c r="H140" s="10">
        <f t="shared" si="13"/>
        <v>-0.95279718606981789</v>
      </c>
      <c r="I140">
        <f t="shared" si="9"/>
        <v>-11.433566232837816</v>
      </c>
      <c r="K140">
        <f t="shared" si="10"/>
        <v>-0.9524658800064516</v>
      </c>
      <c r="M140">
        <f t="shared" si="11"/>
        <v>-0.9524658800064516</v>
      </c>
      <c r="N140" s="13">
        <f t="shared" si="12"/>
        <v>1.0976370762326676E-7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4.0216928905506046</v>
      </c>
      <c r="H141" s="10">
        <f t="shared" si="13"/>
        <v>-0.94240370169615262</v>
      </c>
      <c r="I141">
        <f t="shared" si="9"/>
        <v>-11.308844420353832</v>
      </c>
      <c r="K141">
        <f t="shared" si="10"/>
        <v>-0.9420549448393899</v>
      </c>
      <c r="M141">
        <f t="shared" si="11"/>
        <v>-0.9420549448393899</v>
      </c>
      <c r="N141" s="13">
        <f t="shared" si="12"/>
        <v>1.2163134513901374E-7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4.0336483918014787</v>
      </c>
      <c r="H142" s="10">
        <f t="shared" si="13"/>
        <v>-0.93207405897491935</v>
      </c>
      <c r="I142">
        <f t="shared" si="9"/>
        <v>-11.184888707699033</v>
      </c>
      <c r="K142">
        <f t="shared" si="10"/>
        <v>-0.93170769255965236</v>
      </c>
      <c r="M142">
        <f t="shared" si="11"/>
        <v>-0.93170769255965236</v>
      </c>
      <c r="N142" s="13">
        <f t="shared" si="12"/>
        <v>1.3422435023558773E-7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4.0456038930523519</v>
      </c>
      <c r="H143" s="10">
        <f t="shared" si="13"/>
        <v>-0.92180964507488106</v>
      </c>
      <c r="I143">
        <f t="shared" si="9"/>
        <v>-11.061715740898572</v>
      </c>
      <c r="K143">
        <f t="shared" si="10"/>
        <v>-0.92142552753700757</v>
      </c>
      <c r="M143">
        <f t="shared" si="11"/>
        <v>-0.92142552753700757</v>
      </c>
      <c r="N143" s="13">
        <f t="shared" si="12"/>
        <v>1.4754628290198829E-7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4.057559394303226</v>
      </c>
      <c r="H144" s="10">
        <f t="shared" si="13"/>
        <v>-0.9116117634009745</v>
      </c>
      <c r="I144">
        <f t="shared" si="9"/>
        <v>-10.939341160811693</v>
      </c>
      <c r="K144">
        <f t="shared" si="10"/>
        <v>-0.91120977036193718</v>
      </c>
      <c r="M144">
        <f t="shared" si="11"/>
        <v>-0.91120977036193718</v>
      </c>
      <c r="N144" s="13">
        <f t="shared" si="12"/>
        <v>1.6159840343445892E-7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4.0695148955541001</v>
      </c>
      <c r="H145" s="10">
        <f t="shared" si="13"/>
        <v>-0.90148163658066061</v>
      </c>
      <c r="I145">
        <f t="shared" si="9"/>
        <v>-10.817779638967927</v>
      </c>
      <c r="K145">
        <f t="shared" si="10"/>
        <v>-0.90106166080762584</v>
      </c>
      <c r="M145">
        <f t="shared" si="11"/>
        <v>-0.90106166080762584</v>
      </c>
      <c r="N145" s="13">
        <f t="shared" si="12"/>
        <v>1.7637964993614777E-7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4.0814703968049733</v>
      </c>
      <c r="H146" s="10">
        <f t="shared" si="13"/>
        <v>-0.89142040935790867</v>
      </c>
      <c r="I146">
        <f t="shared" si="9"/>
        <v>-10.697044912294905</v>
      </c>
      <c r="K146">
        <f t="shared" si="10"/>
        <v>-0.89098236070057912</v>
      </c>
      <c r="M146">
        <f t="shared" si="11"/>
        <v>-0.89098236070057912</v>
      </c>
      <c r="N146" s="13">
        <f t="shared" si="12"/>
        <v>1.9188662618822006E-7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4.0934258980558473</v>
      </c>
      <c r="H147" s="10">
        <f t="shared" si="13"/>
        <v>-0.88142915139748534</v>
      </c>
      <c r="I147">
        <f t="shared" si="9"/>
        <v>-10.577149816769824</v>
      </c>
      <c r="K147">
        <f t="shared" si="10"/>
        <v>-0.88097295670254105</v>
      </c>
      <c r="M147">
        <f t="shared" si="11"/>
        <v>-0.88097295670254105</v>
      </c>
      <c r="N147" s="13">
        <f t="shared" si="12"/>
        <v>2.081135996953135E-7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4.1053813993067214</v>
      </c>
      <c r="H148" s="10">
        <f t="shared" si="13"/>
        <v>-0.87150886000215944</v>
      </c>
      <c r="I148">
        <f t="shared" ref="I148:I211" si="16">H148*$E$6</f>
        <v>-10.458106320025912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-0.87103446300632081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-0.87103446300632081</v>
      </c>
      <c r="N148" s="13">
        <f t="shared" ref="N148:N211" si="19">(M148-H148)^2*O148</f>
        <v>2.2505250966070938E-7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4.1173369005575946</v>
      </c>
      <c r="H149" s="10">
        <f t="shared" ref="H149:H212" si="20">-(-$B$4)*(1+D149+$E$5*D149^3)*EXP(-D149)</f>
        <v>-0.86166046274534791</v>
      </c>
      <c r="I149">
        <f t="shared" si="16"/>
        <v>-10.339925552944175</v>
      </c>
      <c r="K149">
        <f t="shared" si="17"/>
        <v>-0.86116782394802627</v>
      </c>
      <c r="M149">
        <f t="shared" si="18"/>
        <v>-0.86116782394802627</v>
      </c>
      <c r="N149" s="13">
        <f t="shared" si="19"/>
        <v>2.4269298462651468E-7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4.1292924018084687</v>
      </c>
      <c r="H150" s="10">
        <f t="shared" si="20"/>
        <v>-0.85188482002166799</v>
      </c>
      <c r="I150">
        <f t="shared" si="16"/>
        <v>-10.222617840260016</v>
      </c>
      <c r="K150">
        <f t="shared" si="17"/>
        <v>-0.85137391653816896</v>
      </c>
      <c r="M150">
        <f t="shared" si="18"/>
        <v>-0.85137391653816896</v>
      </c>
      <c r="N150" s="13">
        <f t="shared" si="19"/>
        <v>2.6102236945143913E-7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4.1412479030593428</v>
      </c>
      <c r="H151" s="10">
        <f t="shared" si="20"/>
        <v>-0.84218272751778278</v>
      </c>
      <c r="I151">
        <f t="shared" si="16"/>
        <v>-10.106192730213394</v>
      </c>
      <c r="K151">
        <f t="shared" si="17"/>
        <v>-0.84165355291401878</v>
      </c>
      <c r="M151">
        <f t="shared" si="18"/>
        <v>-0.84165355291401878</v>
      </c>
      <c r="N151" s="13">
        <f t="shared" si="19"/>
        <v>2.8002576126879106E-7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4.153203404310216</v>
      </c>
      <c r="H152" s="10">
        <f t="shared" si="20"/>
        <v>-0.83255491860587127</v>
      </c>
      <c r="I152">
        <f t="shared" si="16"/>
        <v>-9.9906590232704549</v>
      </c>
      <c r="K152">
        <f t="shared" si="17"/>
        <v>-0.83200748271550518</v>
      </c>
      <c r="M152">
        <f t="shared" si="18"/>
        <v>-0.83200748271550518</v>
      </c>
      <c r="N152" s="13">
        <f t="shared" si="19"/>
        <v>2.9968605406092378E-7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4.16515890556109</v>
      </c>
      <c r="H153" s="10">
        <f t="shared" si="20"/>
        <v>-0.82300206666197506</v>
      </c>
      <c r="I153">
        <f t="shared" si="16"/>
        <v>-9.8760247999436999</v>
      </c>
      <c r="K153">
        <f t="shared" si="17"/>
        <v>-0.82243639538692626</v>
      </c>
      <c r="M153">
        <f t="shared" si="18"/>
        <v>-0.82243639538692626</v>
      </c>
      <c r="N153" s="13">
        <f t="shared" si="19"/>
        <v>3.1998399141534293E-7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4.1771144068119641</v>
      </c>
      <c r="H154" s="10">
        <f t="shared" si="20"/>
        <v>-0.81352478731142752</v>
      </c>
      <c r="I154">
        <f t="shared" si="16"/>
        <v>-9.7622974477371294</v>
      </c>
      <c r="K154">
        <f t="shared" si="17"/>
        <v>-0.81294092240663596</v>
      </c>
      <c r="M154">
        <f t="shared" si="18"/>
        <v>-0.81294092240663596</v>
      </c>
      <c r="N154" s="13">
        <f t="shared" si="19"/>
        <v>3.4089822704726265E-7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4.1890699080628373</v>
      </c>
      <c r="H155" s="10">
        <f t="shared" si="20"/>
        <v>-0.80412364060348762</v>
      </c>
      <c r="I155">
        <f t="shared" si="16"/>
        <v>-9.649483687241851</v>
      </c>
      <c r="K155">
        <f t="shared" si="17"/>
        <v>-0.80352163944682886</v>
      </c>
      <c r="M155">
        <f t="shared" si="18"/>
        <v>-0.80352163944682886</v>
      </c>
      <c r="N155" s="13">
        <f t="shared" si="19"/>
        <v>3.6240539261848513E-7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4.2010254093137114</v>
      </c>
      <c r="H156" s="10">
        <f t="shared" si="20"/>
        <v>-0.79479913311726669</v>
      </c>
      <c r="I156">
        <f t="shared" si="16"/>
        <v>-9.5375895974071998</v>
      </c>
      <c r="K156">
        <f t="shared" si="17"/>
        <v>-0.79417906846548347</v>
      </c>
      <c r="M156">
        <f t="shared" si="18"/>
        <v>-0.79417906846548347</v>
      </c>
      <c r="N156" s="13">
        <f t="shared" si="19"/>
        <v>3.8448017239103874E-7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4.2129809105645855</v>
      </c>
      <c r="H157" s="10">
        <f t="shared" si="20"/>
        <v>-0.78555172000095419</v>
      </c>
      <c r="I157">
        <f t="shared" si="16"/>
        <v>-9.4266206400114498</v>
      </c>
      <c r="K157">
        <f t="shared" si="17"/>
        <v>-0.78491367973245874</v>
      </c>
      <c r="M157">
        <f t="shared" si="18"/>
        <v>-0.78491367973245874</v>
      </c>
      <c r="N157" s="13">
        <f t="shared" si="19"/>
        <v>4.0709538422175166E-7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4.2249364118154586</v>
      </c>
      <c r="H158" s="10">
        <f t="shared" si="20"/>
        <v>-0.77638180694630887</v>
      </c>
      <c r="I158">
        <f t="shared" si="16"/>
        <v>-9.3165816833557074</v>
      </c>
      <c r="K158">
        <f t="shared" si="17"/>
        <v>-0.77572589379168888</v>
      </c>
      <c r="M158">
        <f t="shared" si="18"/>
        <v>-0.77572589379168888</v>
      </c>
      <c r="N158" s="13">
        <f t="shared" si="19"/>
        <v>4.3022206640354881E-7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4.2368919130663327</v>
      </c>
      <c r="H159" s="10">
        <f t="shared" si="20"/>
        <v>-0.76728975210031503</v>
      </c>
      <c r="I159">
        <f t="shared" si="16"/>
        <v>-9.2074770252037794</v>
      </c>
      <c r="K159">
        <f t="shared" si="17"/>
        <v>-0.76661608336135278</v>
      </c>
      <c r="M159">
        <f t="shared" si="18"/>
        <v>-0.76661608336135278</v>
      </c>
      <c r="N159" s="13">
        <f t="shared" si="19"/>
        <v>4.5382956985497585E-7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4.2488474143172068</v>
      </c>
      <c r="H160" s="10">
        <f t="shared" si="20"/>
        <v>-0.75827586791585944</v>
      </c>
      <c r="I160">
        <f t="shared" si="16"/>
        <v>-9.0993104149903132</v>
      </c>
      <c r="K160">
        <f t="shared" si="17"/>
        <v>-0.75758457517386812</v>
      </c>
      <c r="M160">
        <f t="shared" si="18"/>
        <v>-0.75758457517386812</v>
      </c>
      <c r="N160" s="13">
        <f t="shared" si="19"/>
        <v>4.7788565512986631E-7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4.26080291556808</v>
      </c>
      <c r="H161" s="10">
        <f t="shared" si="20"/>
        <v>-0.74934042294322267</v>
      </c>
      <c r="I161">
        <f t="shared" si="16"/>
        <v>-8.9920850753186716</v>
      </c>
      <c r="K161">
        <f t="shared" si="17"/>
        <v>-0.74863165175746937</v>
      </c>
      <c r="M161">
        <f t="shared" si="18"/>
        <v>-0.74863165175746937</v>
      </c>
      <c r="N161" s="13">
        <f t="shared" si="19"/>
        <v>5.0235659375413687E-7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4.2727584168189541</v>
      </c>
      <c r="H162" s="10">
        <f t="shared" si="20"/>
        <v>-0.74048364356413898</v>
      </c>
      <c r="I162">
        <f t="shared" si="16"/>
        <v>-8.8858037227696673</v>
      </c>
      <c r="K162">
        <f t="shared" si="17"/>
        <v>-0.73975755316110736</v>
      </c>
      <c r="M162">
        <f t="shared" si="18"/>
        <v>-0.73975755316110736</v>
      </c>
      <c r="N162" s="13">
        <f t="shared" si="19"/>
        <v>5.2720727337462131E-7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4.2847139180698273</v>
      </c>
      <c r="H163" s="10">
        <f t="shared" si="20"/>
        <v>-0.73170571567011511</v>
      </c>
      <c r="I163">
        <f t="shared" si="16"/>
        <v>-8.7804685880413818</v>
      </c>
      <c r="K163">
        <f t="shared" si="17"/>
        <v>-0.73096247862435448</v>
      </c>
      <c r="M163">
        <f t="shared" si="18"/>
        <v>-0.73096247862435448</v>
      </c>
      <c r="N163" s="13">
        <f t="shared" si="19"/>
        <v>5.5240130619098165E-7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4.2966694193207013</v>
      </c>
      <c r="H164" s="10">
        <f t="shared" si="20"/>
        <v>-0.72300678628666792</v>
      </c>
      <c r="I164">
        <f t="shared" si="16"/>
        <v>-8.6760814354400146</v>
      </c>
      <c r="K164">
        <f t="shared" si="17"/>
        <v>-0.72224658819392851</v>
      </c>
      <c r="M164">
        <f t="shared" si="18"/>
        <v>-0.72224658819392851</v>
      </c>
      <c r="N164" s="13">
        <f t="shared" si="19"/>
        <v>5.779011402046472E-7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4.3086249205715754</v>
      </c>
      <c r="H165" s="10">
        <f t="shared" si="20"/>
        <v>-0.71438696514507738</v>
      </c>
      <c r="I165">
        <f t="shared" si="16"/>
        <v>-8.5726435817409286</v>
      </c>
      <c r="K165">
        <f t="shared" si="17"/>
        <v>-0.71361000428844268</v>
      </c>
      <c r="M165">
        <f t="shared" si="18"/>
        <v>-0.71361000428844268</v>
      </c>
      <c r="N165" s="13">
        <f t="shared" si="19"/>
        <v>6.0366817274252813E-7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4.3205804218224486</v>
      </c>
      <c r="H166" s="10">
        <f t="shared" si="20"/>
        <v>-0.70584632620321552</v>
      </c>
      <c r="I166">
        <f t="shared" si="16"/>
        <v>-8.4701559144385854</v>
      </c>
      <c r="K166">
        <f t="shared" si="17"/>
        <v>-0.70505281321289737</v>
      </c>
      <c r="M166">
        <f t="shared" si="18"/>
        <v>-0.70505281321289737</v>
      </c>
      <c r="N166" s="13">
        <f t="shared" si="19"/>
        <v>6.2966286580366354E-7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4.3325359230733227</v>
      </c>
      <c r="H167" s="10">
        <f t="shared" si="20"/>
        <v>-0.69738490911696849</v>
      </c>
      <c r="I167">
        <f t="shared" si="16"/>
        <v>-8.3686189094036223</v>
      </c>
      <c r="K167">
        <f t="shared" si="17"/>
        <v>-0.69657506662441759</v>
      </c>
      <c r="M167">
        <f t="shared" si="18"/>
        <v>-0.69657506662441759</v>
      </c>
      <c r="N167" s="13">
        <f t="shared" si="19"/>
        <v>6.5584486274104481E-7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4.3444914243241968</v>
      </c>
      <c r="H168" s="10">
        <f t="shared" si="20"/>
        <v>-0.68900272066371815</v>
      </c>
      <c r="I168">
        <f t="shared" si="16"/>
        <v>-8.2680326479646169</v>
      </c>
      <c r="K168">
        <f t="shared" si="17"/>
        <v>-0.68817678295069407</v>
      </c>
      <c r="M168">
        <f t="shared" si="18"/>
        <v>-0.68817678295069407</v>
      </c>
      <c r="N168" s="13">
        <f t="shared" si="19"/>
        <v>6.8217310579545252E-7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4.35644692557507</v>
      </c>
      <c r="H169" s="10">
        <f t="shared" si="20"/>
        <v>-0.68069973611931478</v>
      </c>
      <c r="I169">
        <f t="shared" si="16"/>
        <v>-8.1683968334317782</v>
      </c>
      <c r="K169">
        <f t="shared" si="17"/>
        <v>-0.67985794876252137</v>
      </c>
      <c r="M169">
        <f t="shared" si="18"/>
        <v>-0.67985794876252137</v>
      </c>
      <c r="N169" s="13">
        <f t="shared" si="19"/>
        <v>7.0860595405723728E-7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4.368402426825944</v>
      </c>
      <c r="H170" s="10">
        <f t="shared" si="20"/>
        <v>-0.67247590058993245</v>
      </c>
      <c r="I170">
        <f t="shared" si="16"/>
        <v>-8.0697108070791899</v>
      </c>
      <c r="K170">
        <f t="shared" si="17"/>
        <v>-0.67161852010181233</v>
      </c>
      <c r="M170">
        <f t="shared" si="18"/>
        <v>-0.67161852010181233</v>
      </c>
      <c r="N170" s="13">
        <f t="shared" si="19"/>
        <v>7.3510130140909279E-7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4.3803579280768181</v>
      </c>
      <c r="H171" s="10">
        <f t="shared" si="20"/>
        <v>-0.66433113030015178</v>
      </c>
      <c r="I171">
        <f t="shared" si="16"/>
        <v>-7.9719735636018214</v>
      </c>
      <c r="K171">
        <f t="shared" si="17"/>
        <v>-0.66345842376641917</v>
      </c>
      <c r="M171">
        <f t="shared" si="18"/>
        <v>-0.66345842376641917</v>
      </c>
      <c r="N171" s="13">
        <f t="shared" si="19"/>
        <v>7.6161669401959509E-7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4.3923134293276913</v>
      </c>
      <c r="H172" s="10">
        <f t="shared" si="20"/>
        <v>-0.656265313838583</v>
      </c>
      <c r="I172">
        <f t="shared" si="16"/>
        <v>-7.875183766062996</v>
      </c>
      <c r="K172">
        <f t="shared" si="17"/>
        <v>-0.65537755855304358</v>
      </c>
      <c r="M172">
        <f t="shared" si="18"/>
        <v>-0.65537755855304358</v>
      </c>
      <c r="N172" s="13">
        <f t="shared" si="19"/>
        <v>7.8810944700316916E-7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4.4042689305785654</v>
      </c>
      <c r="H173" s="10">
        <f t="shared" si="20"/>
        <v>-0.64827831336230324</v>
      </c>
      <c r="I173">
        <f t="shared" si="16"/>
        <v>-7.7793397603476393</v>
      </c>
      <c r="K173">
        <f t="shared" si="17"/>
        <v>-0.64737579645949717</v>
      </c>
      <c r="M173">
        <f t="shared" si="18"/>
        <v>-0.64737579645949717</v>
      </c>
      <c r="N173" s="13">
        <f t="shared" si="19"/>
        <v>8.1453675985066485E-7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4.4162244318294395</v>
      </c>
      <c r="H174" s="10">
        <f t="shared" si="20"/>
        <v>-0.64036996576134586</v>
      </c>
      <c r="I174">
        <f t="shared" si="16"/>
        <v>-7.6844395891361508</v>
      </c>
      <c r="K174">
        <f t="shared" si="17"/>
        <v>-0.63945298384752725</v>
      </c>
      <c r="M174">
        <f t="shared" si="18"/>
        <v>-0.63945298384752725</v>
      </c>
      <c r="N174" s="13">
        <f t="shared" si="19"/>
        <v>8.4085583027045036E-7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4.4281799330803127</v>
      </c>
      <c r="H175" s="10">
        <f t="shared" si="20"/>
        <v>-0.63254008378443971</v>
      </c>
      <c r="I175">
        <f t="shared" si="16"/>
        <v>-7.5904810054132765</v>
      </c>
      <c r="K175">
        <f t="shared" si="17"/>
        <v>-0.63160894256738975</v>
      </c>
      <c r="M175">
        <f t="shared" si="18"/>
        <v>-0.63160894256738975</v>
      </c>
      <c r="N175" s="13">
        <f t="shared" si="19"/>
        <v>8.6702396608927656E-7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4.4401354343311867</v>
      </c>
      <c r="H176" s="10">
        <f t="shared" si="20"/>
        <v>-0.6247884571271719</v>
      </c>
      <c r="I176">
        <f t="shared" si="16"/>
        <v>-7.4974614855260633</v>
      </c>
      <c r="K176">
        <f t="shared" si="17"/>
        <v>-0.62384347104531779</v>
      </c>
      <c r="M176">
        <f t="shared" si="18"/>
        <v>-0.62384347104531779</v>
      </c>
      <c r="N176" s="13">
        <f t="shared" si="19"/>
        <v>8.929986948979933E-7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4.4520909355820608</v>
      </c>
      <c r="H177" s="10">
        <f t="shared" si="20"/>
        <v>-0.61711485348370232</v>
      </c>
      <c r="I177">
        <f t="shared" si="16"/>
        <v>-7.4053782418044278</v>
      </c>
      <c r="K177">
        <f t="shared" si="17"/>
        <v>-0.61615634533500252</v>
      </c>
      <c r="M177">
        <f t="shared" si="18"/>
        <v>-0.61615634533500252</v>
      </c>
      <c r="N177" s="13">
        <f t="shared" si="19"/>
        <v>9.1873787112391651E-7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4.464046436832934</v>
      </c>
      <c r="H178" s="10">
        <f t="shared" si="20"/>
        <v>-0.60951901956313514</v>
      </c>
      <c r="I178">
        <f t="shared" si="16"/>
        <v>-7.3142282347576213</v>
      </c>
      <c r="K178">
        <f t="shared" si="17"/>
        <v>-0.60854732013416979</v>
      </c>
      <c r="M178">
        <f t="shared" si="18"/>
        <v>-0.60854732013416979</v>
      </c>
      <c r="N178" s="13">
        <f t="shared" si="19"/>
        <v>9.4419978025159848E-7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4.4760019380838081</v>
      </c>
      <c r="H179" s="10">
        <f t="shared" si="20"/>
        <v>-0.6020006820716155</v>
      </c>
      <c r="I179">
        <f t="shared" si="16"/>
        <v>-7.224008184859386</v>
      </c>
      <c r="K179">
        <f t="shared" si="17"/>
        <v>-0.60101612976729457</v>
      </c>
      <c r="M179">
        <f t="shared" si="18"/>
        <v>-0.60101612976729457</v>
      </c>
      <c r="N179" s="13">
        <f t="shared" si="19"/>
        <v>9.6934323994365169E-7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4.4879574393346822</v>
      </c>
      <c r="H180" s="10">
        <f t="shared" si="20"/>
        <v>-0.59455954866119143</v>
      </c>
      <c r="I180">
        <f t="shared" si="16"/>
        <v>-7.1347145839342971</v>
      </c>
      <c r="K180">
        <f t="shared" si="17"/>
        <v>-0.59356248913549403</v>
      </c>
      <c r="M180">
        <f t="shared" si="18"/>
        <v>-0.59356248913549403</v>
      </c>
      <c r="N180" s="13">
        <f t="shared" si="19"/>
        <v>9.9412769778391791E-7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4.4999129405855554</v>
      </c>
      <c r="H181" s="10">
        <f t="shared" si="20"/>
        <v>-0.58719530884645033</v>
      </c>
      <c r="I181">
        <f t="shared" si="16"/>
        <v>-7.0463437061574039</v>
      </c>
      <c r="K181">
        <f t="shared" si="17"/>
        <v>-0.58618609463457239</v>
      </c>
      <c r="M181">
        <f t="shared" si="18"/>
        <v>-0.58618609463457239</v>
      </c>
      <c r="N181" s="13">
        <f t="shared" si="19"/>
        <v>1.0185133254564119E-6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4.5118684418364294</v>
      </c>
      <c r="H182" s="10">
        <f t="shared" si="20"/>
        <v>-0.57990763488990937</v>
      </c>
      <c r="I182">
        <f t="shared" si="16"/>
        <v>-6.958891618678912</v>
      </c>
      <c r="K182">
        <f t="shared" si="17"/>
        <v>-0.57888662504218313</v>
      </c>
      <c r="M182">
        <f t="shared" si="18"/>
        <v>-0.57888662504218313</v>
      </c>
      <c r="N182" s="13">
        <f t="shared" si="19"/>
        <v>1.0424611091539593E-6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4.5238239430873035</v>
      </c>
      <c r="H183" s="10">
        <f t="shared" si="20"/>
        <v>-0.5726961826571132</v>
      </c>
      <c r="I183">
        <f t="shared" si="16"/>
        <v>-6.8723541918853588</v>
      </c>
      <c r="K183">
        <f t="shared" si="17"/>
        <v>-0.57166374237506057</v>
      </c>
      <c r="M183">
        <f t="shared" si="18"/>
        <v>-0.57166374237506057</v>
      </c>
      <c r="N183" s="13">
        <f t="shared" si="19"/>
        <v>1.0659329360049076E-6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4.5357794443381767</v>
      </c>
      <c r="H184" s="10">
        <f t="shared" si="20"/>
        <v>-0.56556059244236367</v>
      </c>
      <c r="I184">
        <f t="shared" si="16"/>
        <v>-6.7867271093083641</v>
      </c>
      <c r="K184">
        <f t="shared" si="17"/>
        <v>-0.56451709271720263</v>
      </c>
      <c r="M184">
        <f t="shared" si="18"/>
        <v>-0.56451709271720263</v>
      </c>
      <c r="N184" s="13">
        <f t="shared" si="19"/>
        <v>1.0888916764111777E-6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4.5477349455890508</v>
      </c>
      <c r="H185" s="10">
        <f t="shared" si="20"/>
        <v>-0.55850048976597733</v>
      </c>
      <c r="I185">
        <f t="shared" si="16"/>
        <v>-6.7020058771917279</v>
      </c>
      <c r="K185">
        <f t="shared" si="17"/>
        <v>-0.55744630701990527</v>
      </c>
      <c r="M185">
        <f t="shared" si="18"/>
        <v>-0.55744630701990527</v>
      </c>
      <c r="N185" s="13">
        <f t="shared" si="19"/>
        <v>1.1113012621160126E-6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4.5596904468399249</v>
      </c>
      <c r="H186" s="10">
        <f t="shared" si="20"/>
        <v>-0.55151548614394685</v>
      </c>
      <c r="I186">
        <f t="shared" si="16"/>
        <v>-6.6181858337273622</v>
      </c>
      <c r="K186">
        <f t="shared" si="17"/>
        <v>-0.55045100187450258</v>
      </c>
      <c r="M186">
        <f t="shared" si="18"/>
        <v>-0.55045100187450258</v>
      </c>
      <c r="N186" s="13">
        <f t="shared" si="19"/>
        <v>1.1331267598943158E-6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4.5716459480907981</v>
      </c>
      <c r="H187" s="10">
        <f t="shared" si="20"/>
        <v>-0.544605179830848</v>
      </c>
      <c r="I187">
        <f t="shared" si="16"/>
        <v>-6.535262157970176</v>
      </c>
      <c r="K187">
        <f t="shared" si="17"/>
        <v>-0.54353078025863255</v>
      </c>
      <c r="M187">
        <f t="shared" si="18"/>
        <v>-0.54353078025863255</v>
      </c>
      <c r="N187" s="13">
        <f t="shared" si="19"/>
        <v>1.1543344407767321E-6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4.5836014493416721</v>
      </c>
      <c r="H188" s="10">
        <f t="shared" si="20"/>
        <v>-0.53776915653682023</v>
      </c>
      <c r="I188">
        <f t="shared" si="16"/>
        <v>-6.4532298784418423</v>
      </c>
      <c r="K188">
        <f t="shared" si="17"/>
        <v>-0.53668523225684805</v>
      </c>
      <c r="M188">
        <f t="shared" si="18"/>
        <v>-0.53668523225684805</v>
      </c>
      <c r="N188" s="13">
        <f t="shared" si="19"/>
        <v>1.1748918447131882E-6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4.5955569505925462</v>
      </c>
      <c r="H189" s="10">
        <f t="shared" si="20"/>
        <v>-0.53100699011941299</v>
      </c>
      <c r="I189">
        <f t="shared" si="16"/>
        <v>-6.3720838814329559</v>
      </c>
      <c r="K189">
        <f t="shared" si="17"/>
        <v>-0.52991393575634971</v>
      </c>
      <c r="M189">
        <f t="shared" si="18"/>
        <v>-0.52991393575634971</v>
      </c>
      <c r="N189" s="13">
        <f t="shared" si="19"/>
        <v>1.1947678406116812E-6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4.6075124518434194</v>
      </c>
      <c r="H190" s="10">
        <f t="shared" si="20"/>
        <v>-0.5243182432510809</v>
      </c>
      <c r="I190">
        <f t="shared" si="16"/>
        <v>-6.2918189190129707</v>
      </c>
      <c r="K190">
        <f t="shared" si="17"/>
        <v>-0.52321645711860343</v>
      </c>
      <c r="M190">
        <f t="shared" si="18"/>
        <v>-0.52321645711860343</v>
      </c>
      <c r="N190" s="13">
        <f t="shared" si="19"/>
        <v>1.2139326817196542E-6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4.6194679530942935</v>
      </c>
      <c r="H191" s="10">
        <f t="shared" si="20"/>
        <v>-0.5177024680630713</v>
      </c>
      <c r="I191">
        <f t="shared" si="16"/>
        <v>-6.2124296167568556</v>
      </c>
      <c r="K191">
        <f t="shared" si="17"/>
        <v>-0.51659235182758001</v>
      </c>
      <c r="M191">
        <f t="shared" si="18"/>
        <v>-0.51659235182758001</v>
      </c>
      <c r="N191" s="13">
        <f t="shared" si="19"/>
        <v>1.2323580563013476E-6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4.6314234543451676</v>
      </c>
      <c r="H192" s="10">
        <f t="shared" si="20"/>
        <v>-0.51115920676644422</v>
      </c>
      <c r="I192">
        <f t="shared" si="16"/>
        <v>-6.1339104811973311</v>
      </c>
      <c r="K192">
        <f t="shared" si="17"/>
        <v>-0.51004116511533637</v>
      </c>
      <c r="M192">
        <f t="shared" si="18"/>
        <v>-0.51004116511533637</v>
      </c>
      <c r="N192" s="13">
        <f t="shared" si="19"/>
        <v>1.2500171336119638E-6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4.6433789555960407</v>
      </c>
      <c r="H193" s="10">
        <f t="shared" si="20"/>
        <v>-0.50468799225092786</v>
      </c>
      <c r="I193">
        <f t="shared" si="16"/>
        <v>-6.0562559070111348</v>
      </c>
      <c r="K193">
        <f t="shared" si="17"/>
        <v>-0.50356243256563171</v>
      </c>
      <c r="M193">
        <f t="shared" si="18"/>
        <v>-0.50356243256563171</v>
      </c>
      <c r="N193" s="13">
        <f t="shared" si="19"/>
        <v>1.2668846051639712E-6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4.6553344568469148</v>
      </c>
      <c r="H194" s="10">
        <f t="shared" si="20"/>
        <v>-0.49828834866230154</v>
      </c>
      <c r="I194">
        <f t="shared" si="16"/>
        <v>-5.9794601839476185</v>
      </c>
      <c r="K194">
        <f t="shared" si="17"/>
        <v>-0.49715568069625321</v>
      </c>
      <c r="M194">
        <f t="shared" si="18"/>
        <v>-0.49715568069625321</v>
      </c>
      <c r="N194" s="13">
        <f t="shared" si="19"/>
        <v>1.2829367213120575E-6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4.6672899580977889</v>
      </c>
      <c r="H195" s="10">
        <f t="shared" si="20"/>
        <v>-0.49195979195897488</v>
      </c>
      <c r="I195">
        <f t="shared" si="16"/>
        <v>-5.9035175035076985</v>
      </c>
      <c r="K195">
        <f t="shared" si="17"/>
        <v>-0.49082042752071514</v>
      </c>
      <c r="M195">
        <f t="shared" si="18"/>
        <v>-0.49082042752071514</v>
      </c>
      <c r="N195" s="13">
        <f t="shared" si="19"/>
        <v>1.2981513231709281E-6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4.6792454593486621</v>
      </c>
      <c r="H196" s="10">
        <f t="shared" si="20"/>
        <v>-0.48570183044841092</v>
      </c>
      <c r="I196">
        <f t="shared" si="16"/>
        <v>-5.8284219653809313</v>
      </c>
      <c r="K196">
        <f t="shared" si="17"/>
        <v>-0.4845561830899579</v>
      </c>
      <c r="M196">
        <f t="shared" si="18"/>
        <v>-0.4845561830899579</v>
      </c>
      <c r="N196" s="13">
        <f t="shared" si="19"/>
        <v>1.3125078699303755E-6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4.6912009605995362</v>
      </c>
      <c r="H197" s="10">
        <f t="shared" si="20"/>
        <v>-0.47951396530402629</v>
      </c>
      <c r="I197">
        <f t="shared" si="16"/>
        <v>-5.7541675836483153</v>
      </c>
      <c r="K197">
        <f t="shared" si="17"/>
        <v>-0.47836245001467065</v>
      </c>
      <c r="M197">
        <f t="shared" si="18"/>
        <v>-0.47836245001467065</v>
      </c>
      <c r="N197" s="13">
        <f t="shared" si="19"/>
        <v>1.3259874616198088E-6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4.7031564618504103</v>
      </c>
      <c r="H198" s="10">
        <f t="shared" si="20"/>
        <v>-0.47339569106317703</v>
      </c>
      <c r="I198">
        <f t="shared" si="16"/>
        <v>-5.6807482927581248</v>
      </c>
      <c r="K198">
        <f t="shared" si="17"/>
        <v>-0.47223872396884131</v>
      </c>
      <c r="M198">
        <f t="shared" si="18"/>
        <v>-0.47223872396884131</v>
      </c>
      <c r="N198" s="13">
        <f t="shared" si="19"/>
        <v>1.3385728573756264E-6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4.7151119631012834</v>
      </c>
      <c r="H199" s="10">
        <f t="shared" si="20"/>
        <v>-0.46734649610682694</v>
      </c>
      <c r="I199">
        <f t="shared" si="16"/>
        <v>-5.608157953281923</v>
      </c>
      <c r="K199">
        <f t="shared" si="17"/>
        <v>-0.46618449417510727</v>
      </c>
      <c r="M199">
        <f t="shared" si="18"/>
        <v>-0.46618449417510727</v>
      </c>
      <c r="N199" s="13">
        <f t="shared" si="19"/>
        <v>1.3502484893202435E-6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4.7270674643521575</v>
      </c>
      <c r="H200" s="10">
        <f t="shared" si="20"/>
        <v>-0.46136586312147332</v>
      </c>
      <c r="I200">
        <f t="shared" si="16"/>
        <v>-5.5363903574576803</v>
      </c>
      <c r="K200">
        <f t="shared" si="17"/>
        <v>-0.46019924387247979</v>
      </c>
      <c r="M200">
        <f t="shared" si="18"/>
        <v>-0.46019924387247979</v>
      </c>
      <c r="N200" s="13">
        <f t="shared" si="19"/>
        <v>1.361000472122223E-6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4.7390229656030316</v>
      </c>
      <c r="H201" s="10">
        <f t="shared" si="20"/>
        <v>-0.45545326954388998</v>
      </c>
      <c r="I201">
        <f t="shared" si="16"/>
        <v>-5.4654392345266798</v>
      </c>
      <c r="K201">
        <f t="shared" si="17"/>
        <v>-0.45428245076699136</v>
      </c>
      <c r="M201">
        <f t="shared" si="18"/>
        <v>-0.45428245076699136</v>
      </c>
      <c r="N201" s="13">
        <f t="shared" si="19"/>
        <v>1.370816608338378E-6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4.7509784668539057</v>
      </c>
      <c r="H202" s="10">
        <f t="shared" si="20"/>
        <v>-0.44960818798923158</v>
      </c>
      <c r="I202">
        <f t="shared" si="16"/>
        <v>-5.3952982558707792</v>
      </c>
      <c r="K202">
        <f t="shared" si="17"/>
        <v>-0.44843358746579093</v>
      </c>
      <c r="M202">
        <f t="shared" si="18"/>
        <v>-0.44843358746579093</v>
      </c>
      <c r="N202" s="13">
        <f t="shared" si="19"/>
        <v>1.3796863896670486E-6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4.7629339681047789</v>
      </c>
      <c r="H203" s="10">
        <f t="shared" si="20"/>
        <v>-0.44383008666302465</v>
      </c>
      <c r="I203">
        <f t="shared" si="16"/>
        <v>-5.3259610399562956</v>
      </c>
      <c r="K203">
        <f t="shared" si="17"/>
        <v>-0.44265212189521586</v>
      </c>
      <c r="M203">
        <f t="shared" si="18"/>
        <v>-0.44265212189521586</v>
      </c>
      <c r="N203" s="13">
        <f t="shared" si="19"/>
        <v>1.387600994198822E-6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4.7748894693556529</v>
      </c>
      <c r="H204" s="10">
        <f t="shared" si="20"/>
        <v>-0.43811842975755871</v>
      </c>
      <c r="I204">
        <f t="shared" si="16"/>
        <v>-5.2574211570907048</v>
      </c>
      <c r="K204">
        <f t="shared" si="17"/>
        <v>-0.436937517703329</v>
      </c>
      <c r="M204">
        <f t="shared" si="18"/>
        <v>-0.436937517703329</v>
      </c>
      <c r="N204" s="13">
        <f t="shared" si="19"/>
        <v>1.394553279825034E-6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4.7868449706065261</v>
      </c>
      <c r="H205" s="10">
        <f t="shared" si="20"/>
        <v>-0.43247267783317328</v>
      </c>
      <c r="I205">
        <f t="shared" si="16"/>
        <v>-5.1896721339980791</v>
      </c>
      <c r="K205">
        <f t="shared" si="17"/>
        <v>-0.43128923464742419</v>
      </c>
      <c r="M205">
        <f t="shared" si="18"/>
        <v>-0.43128923464742419</v>
      </c>
      <c r="N205" s="13">
        <f t="shared" si="19"/>
        <v>1.4005377738959528E-6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4.7988004718574011</v>
      </c>
      <c r="H206" s="10">
        <f t="shared" si="20"/>
        <v>-0.42689228818492209</v>
      </c>
      <c r="I206">
        <f t="shared" si="16"/>
        <v>-5.1227074582190646</v>
      </c>
      <c r="K206">
        <f t="shared" si="17"/>
        <v>-0.42570672896695627</v>
      </c>
      <c r="M206">
        <f t="shared" si="18"/>
        <v>-0.42570672896695627</v>
      </c>
      <c r="N206" s="13">
        <f t="shared" si="19"/>
        <v>1.4055506593037142E-6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4.8107559731082743</v>
      </c>
      <c r="H207" s="10">
        <f t="shared" si="20"/>
        <v>-0.42137671519508296</v>
      </c>
      <c r="I207">
        <f t="shared" si="16"/>
        <v>-5.0565205823409958</v>
      </c>
      <c r="K207">
        <f t="shared" si="17"/>
        <v>-0.42018945374236921</v>
      </c>
      <c r="M207">
        <f t="shared" si="18"/>
        <v>-0.42018945374236921</v>
      </c>
      <c r="N207" s="13">
        <f t="shared" si="19"/>
        <v>1.409589757099965E-6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4.8227114743591475</v>
      </c>
      <c r="H208" s="10">
        <f t="shared" si="20"/>
        <v>-0.41592541067196598</v>
      </c>
      <c r="I208">
        <f t="shared" si="16"/>
        <v>-4.9911049280635922</v>
      </c>
      <c r="K208">
        <f t="shared" si="17"/>
        <v>-0.41473685924025572</v>
      </c>
      <c r="M208">
        <f t="shared" si="18"/>
        <v>-0.41473685924025572</v>
      </c>
      <c r="N208" s="13">
        <f t="shared" si="19"/>
        <v>1.4126545058205107E-6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4.8346669756100216</v>
      </c>
      <c r="H209" s="10">
        <f t="shared" si="20"/>
        <v>-0.41053782417546181</v>
      </c>
      <c r="I209">
        <f t="shared" si="16"/>
        <v>-4.9264538901055417</v>
      </c>
      <c r="K209">
        <f t="shared" si="17"/>
        <v>-0.40934839324528927</v>
      </c>
      <c r="M209">
        <f t="shared" si="18"/>
        <v>-0.40934839324528927</v>
      </c>
      <c r="N209" s="13">
        <f t="shared" si="19"/>
        <v>1.414745937651117E-6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4.8466224768608948</v>
      </c>
      <c r="H210" s="10">
        <f t="shared" si="20"/>
        <v>-0.40521340332975536</v>
      </c>
      <c r="I210">
        <f t="shared" si="16"/>
        <v>-4.8625608399570641</v>
      </c>
      <c r="K210">
        <f t="shared" si="17"/>
        <v>-0.40402350137934645</v>
      </c>
      <c r="M210">
        <f t="shared" si="18"/>
        <v>-0.40402350137934645</v>
      </c>
      <c r="N210" s="13">
        <f t="shared" si="19"/>
        <v>1.4158666515869315E-6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4.8585779781117688</v>
      </c>
      <c r="H211" s="10">
        <f t="shared" si="20"/>
        <v>-0.3999515941236208</v>
      </c>
      <c r="I211">
        <f t="shared" si="16"/>
        <v>-4.7994191294834501</v>
      </c>
      <c r="K211">
        <f t="shared" si="17"/>
        <v>-0.39876162740821847</v>
      </c>
      <c r="M211">
        <f t="shared" si="18"/>
        <v>-0.39876162740821847</v>
      </c>
      <c r="N211" s="13">
        <f t="shared" si="19"/>
        <v>1.4160207837654224E-6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4.8705334793626429</v>
      </c>
      <c r="H212" s="10">
        <f t="shared" si="20"/>
        <v>-0.39475184119869949</v>
      </c>
      <c r="I212">
        <f t="shared" ref="I212:I275" si="23">H212*$E$6</f>
        <v>-4.7370220943843941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-0.39356221353632254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-0.39356221353632254</v>
      </c>
      <c r="N212" s="13">
        <f t="shared" ref="N212:N275" si="26">(M212-H212)^2*O212</f>
        <v>1.4152139750924644E-6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4.8824889806135161</v>
      </c>
      <c r="H213" s="10">
        <f t="shared" ref="H213:H276" si="27">-(-$B$4)*(1+D213+$E$5*D213^3)*EXP(-D213)</f>
        <v>-0.38961358812615021</v>
      </c>
      <c r="I213">
        <f t="shared" si="23"/>
        <v>-4.6753630575138025</v>
      </c>
      <c r="K213">
        <f t="shared" si="24"/>
        <v>-0.38842470068978086</v>
      </c>
      <c r="M213">
        <f t="shared" si="25"/>
        <v>-0.38842470068978086</v>
      </c>
      <c r="N213" s="13">
        <f t="shared" si="26"/>
        <v>1.4134533363569016E-6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4.8944444818643902</v>
      </c>
      <c r="H214" s="10">
        <f t="shared" si="27"/>
        <v>-0.38453627767205145</v>
      </c>
      <c r="I214">
        <f t="shared" si="23"/>
        <v>-4.6144353320646179</v>
      </c>
      <c r="K214">
        <f t="shared" si="24"/>
        <v>-0.3833485287882456</v>
      </c>
      <c r="M214">
        <f t="shared" si="25"/>
        <v>-0.3833485287882456</v>
      </c>
      <c r="N214" s="13">
        <f t="shared" si="26"/>
        <v>1.4107474109820434E-6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4.9063999831152643</v>
      </c>
      <c r="H215" s="10">
        <f t="shared" si="27"/>
        <v>-0.37951935205192194</v>
      </c>
      <c r="I215">
        <f t="shared" si="23"/>
        <v>-4.5542322246230631</v>
      </c>
      <c r="K215">
        <f t="shared" si="24"/>
        <v>-0.37833313700583737</v>
      </c>
      <c r="M215">
        <f t="shared" si="25"/>
        <v>-0.37833313700583737</v>
      </c>
      <c r="N215" s="13">
        <f t="shared" si="26"/>
        <v>1.4071061355574211E-6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4.9183554843661375</v>
      </c>
      <c r="H216" s="10">
        <f t="shared" si="27"/>
        <v>-0.37456225317471609</v>
      </c>
      <c r="I216">
        <f t="shared" si="23"/>
        <v>-4.4947470380965928</v>
      </c>
      <c r="K216">
        <f t="shared" si="24"/>
        <v>-0.37337796402153389</v>
      </c>
      <c r="M216">
        <f t="shared" si="25"/>
        <v>-0.37337796402153389</v>
      </c>
      <c r="N216" s="13">
        <f t="shared" si="26"/>
        <v>1.4025407983449985E-6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4.9303109856170115</v>
      </c>
      <c r="H217" s="10">
        <f t="shared" si="27"/>
        <v>-0.36966442287663898</v>
      </c>
      <c r="I217">
        <f t="shared" si="23"/>
        <v>-4.4359730745196675</v>
      </c>
      <c r="K217">
        <f t="shared" si="24"/>
        <v>-0.36848244825935805</v>
      </c>
      <c r="M217">
        <f t="shared" si="25"/>
        <v>-0.36848244825935805</v>
      </c>
      <c r="N217" s="13">
        <f t="shared" si="26"/>
        <v>1.3970639958963848E-6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4.9422664868678865</v>
      </c>
      <c r="H218" s="10">
        <f t="shared" si="27"/>
        <v>-0.36482530314511696</v>
      </c>
      <c r="I218">
        <f t="shared" si="23"/>
        <v>-4.3779036377414036</v>
      </c>
      <c r="K218">
        <f t="shared" si="24"/>
        <v>-0.36364602811869512</v>
      </c>
      <c r="M218">
        <f t="shared" si="25"/>
        <v>-0.36364602811869512</v>
      </c>
      <c r="N218" s="13">
        <f t="shared" si="26"/>
        <v>1.3906895879422417E-6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4.9542219881187588</v>
      </c>
      <c r="H219" s="10">
        <f t="shared" si="27"/>
        <v>-0.36004433633324834</v>
      </c>
      <c r="I219">
        <f t="shared" si="23"/>
        <v>-4.3205320359989798</v>
      </c>
      <c r="K219">
        <f t="shared" si="24"/>
        <v>-0.35886814219505497</v>
      </c>
      <c r="M219">
        <f t="shared" si="25"/>
        <v>-0.35886814219505497</v>
      </c>
      <c r="N219" s="13">
        <f t="shared" si="26"/>
        <v>1.3834326507204325E-6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4.9661774893696338</v>
      </c>
      <c r="H220" s="10">
        <f t="shared" si="27"/>
        <v>-0.35532096536504904</v>
      </c>
      <c r="I220">
        <f t="shared" si="23"/>
        <v>-4.2638515843805882</v>
      </c>
      <c r="K220">
        <f t="shared" si="24"/>
        <v>-0.35414822949158598</v>
      </c>
      <c r="M220">
        <f t="shared" si="25"/>
        <v>-0.35414822949158598</v>
      </c>
      <c r="N220" s="13">
        <f t="shared" si="26"/>
        <v>1.3753094289071662E-6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4.978132990620507</v>
      </c>
      <c r="H221" s="10">
        <f t="shared" si="27"/>
        <v>-0.35065463393179952</v>
      </c>
      <c r="I221">
        <f t="shared" si="23"/>
        <v>-4.2078556071815942</v>
      </c>
      <c r="K221">
        <f t="shared" si="24"/>
        <v>-0.34948572962165847</v>
      </c>
      <c r="M221">
        <f t="shared" si="25"/>
        <v>-0.34948572962165847</v>
      </c>
      <c r="N221" s="13">
        <f t="shared" si="26"/>
        <v>1.3663372862663242E-6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4.990088491871381</v>
      </c>
      <c r="H222" s="10">
        <f t="shared" si="27"/>
        <v>-0.34604478667978883</v>
      </c>
      <c r="I222">
        <f t="shared" si="23"/>
        <v>-4.1525374401574657</v>
      </c>
      <c r="K222">
        <f t="shared" si="24"/>
        <v>-0.34488008300278516</v>
      </c>
      <c r="M222">
        <f t="shared" si="25"/>
        <v>-0.34488008300278516</v>
      </c>
      <c r="N222" s="13">
        <f t="shared" si="26"/>
        <v>1.3565346552258566E-6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5.0020439931222542</v>
      </c>
      <c r="H223" s="10">
        <f t="shared" si="27"/>
        <v>-0.34149086938974388</v>
      </c>
      <c r="I223">
        <f t="shared" si="23"/>
        <v>-4.0978904326769268</v>
      </c>
      <c r="K223">
        <f t="shared" si="24"/>
        <v>-0.34033073104218559</v>
      </c>
      <c r="M223">
        <f t="shared" si="25"/>
        <v>-0.34033073104218559</v>
      </c>
      <c r="N223" s="13">
        <f t="shared" si="26"/>
        <v>1.345920985475286E-6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5.0139994943731292</v>
      </c>
      <c r="H224" s="10">
        <f t="shared" si="27"/>
        <v>-0.33699232914822186</v>
      </c>
      <c r="I224">
        <f t="shared" si="23"/>
        <v>-4.0439079497786619</v>
      </c>
      <c r="K224">
        <f t="shared" si="24"/>
        <v>-0.33583711631424906</v>
      </c>
      <c r="M224">
        <f t="shared" si="25"/>
        <v>-0.33583711631424906</v>
      </c>
      <c r="N224" s="13">
        <f t="shared" si="26"/>
        <v>1.3345166917754595E-6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5.0259549956240015</v>
      </c>
      <c r="H225" s="10">
        <f t="shared" si="27"/>
        <v>-0.33254861451123724</v>
      </c>
      <c r="I225">
        <f t="shared" si="23"/>
        <v>-3.9905833741348467</v>
      </c>
      <c r="K225">
        <f t="shared" si="24"/>
        <v>-0.33139868273018336</v>
      </c>
      <c r="M225">
        <f t="shared" si="25"/>
        <v>-0.33139868273018336</v>
      </c>
      <c r="N225" s="13">
        <f t="shared" si="26"/>
        <v>1.3223431010777513E-6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5.0379104968748765</v>
      </c>
      <c r="H226" s="10">
        <f t="shared" si="27"/>
        <v>-0.32815917566038327</v>
      </c>
      <c r="I226">
        <f t="shared" si="23"/>
        <v>-3.9379101079245995</v>
      </c>
      <c r="K226">
        <f t="shared" si="24"/>
        <v>-0.32701487570008164</v>
      </c>
      <c r="M226">
        <f t="shared" si="25"/>
        <v>-0.32701487570008164</v>
      </c>
      <c r="N226" s="13">
        <f t="shared" si="26"/>
        <v>1.3094223991463149E-6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5.0498659981257497</v>
      </c>
      <c r="H227" s="10">
        <f t="shared" si="27"/>
        <v>-0.32382346455170513</v>
      </c>
      <c r="I227">
        <f t="shared" si="23"/>
        <v>-3.8858815746204618</v>
      </c>
      <c r="K227">
        <f t="shared" si="24"/>
        <v>-0.3226851422876903</v>
      </c>
      <c r="M227">
        <f t="shared" si="25"/>
        <v>-0.3226851422876903</v>
      </c>
      <c r="N227" s="13">
        <f t="shared" si="26"/>
        <v>1.2957775767518596E-6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5.0618214993766237</v>
      </c>
      <c r="H228" s="10">
        <f t="shared" si="27"/>
        <v>-0.31954093505756859</v>
      </c>
      <c r="I228">
        <f t="shared" si="23"/>
        <v>-3.8344912206908228</v>
      </c>
      <c r="K228">
        <f t="shared" si="24"/>
        <v>-0.31840893135808923</v>
      </c>
      <c r="M228">
        <f t="shared" si="25"/>
        <v>-0.31840893135808923</v>
      </c>
      <c r="N228" s="13">
        <f t="shared" si="26"/>
        <v>1.2814323756349479E-6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5.0737770006274969</v>
      </c>
      <c r="H229" s="10">
        <f t="shared" si="27"/>
        <v>-0.31531104310176361</v>
      </c>
      <c r="I229">
        <f t="shared" si="23"/>
        <v>-3.7837325172211633</v>
      </c>
      <c r="K229">
        <f t="shared" si="24"/>
        <v>-0.31418569371854443</v>
      </c>
      <c r="M229">
        <f t="shared" si="25"/>
        <v>-0.31418569371854443</v>
      </c>
      <c r="N229" s="13">
        <f t="shared" si="26"/>
        <v>1.2664112343117805E-6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5.085732501878371</v>
      </c>
      <c r="H230" s="10">
        <f t="shared" si="27"/>
        <v>-0.31113324678807486</v>
      </c>
      <c r="I230">
        <f t="shared" si="23"/>
        <v>-3.7335989614568983</v>
      </c>
      <c r="K230">
        <f t="shared" si="24"/>
        <v>-0.3100148822527477</v>
      </c>
      <c r="M230">
        <f t="shared" si="25"/>
        <v>-0.3100148822527477</v>
      </c>
      <c r="N230" s="13">
        <f t="shared" si="26"/>
        <v>1.2507392338775218E-6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5.0976880031292442</v>
      </c>
      <c r="H231" s="10">
        <f t="shared" si="27"/>
        <v>-0.30700700652254304</v>
      </c>
      <c r="I231">
        <f t="shared" si="23"/>
        <v>-3.6840840782705166</v>
      </c>
      <c r="K231">
        <f t="shared" si="24"/>
        <v>-0.30589595204867265</v>
      </c>
      <c r="M231">
        <f t="shared" si="25"/>
        <v>-0.30589595204867265</v>
      </c>
      <c r="N231" s="13">
        <f t="shared" si="26"/>
        <v>1.2344420439074037E-6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5.1096435043801183</v>
      </c>
      <c r="H232" s="10">
        <f t="shared" si="27"/>
        <v>-0.30293178512963492</v>
      </c>
      <c r="I232">
        <f t="shared" si="23"/>
        <v>-3.6351814215556191</v>
      </c>
      <c r="K232">
        <f t="shared" si="24"/>
        <v>-0.30182836052025663</v>
      </c>
      <c r="M232">
        <f t="shared" si="25"/>
        <v>-0.30182836052025663</v>
      </c>
      <c r="N232" s="13">
        <f t="shared" si="26"/>
        <v>1.217545868581631E-6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5.1215990056309924</v>
      </c>
      <c r="H233" s="10">
        <f t="shared" si="27"/>
        <v>-0.29890704796253204</v>
      </c>
      <c r="I233">
        <f t="shared" si="23"/>
        <v>-3.5868845755503846</v>
      </c>
      <c r="K233">
        <f t="shared" si="24"/>
        <v>-0.29781156752312427</v>
      </c>
      <c r="M233">
        <f t="shared" si="25"/>
        <v>-0.29781156752312427</v>
      </c>
      <c r="N233" s="13">
        <f t="shared" si="26"/>
        <v>1.2000773931250407E-6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5.1335545068818655</v>
      </c>
      <c r="H234" s="10">
        <f t="shared" si="27"/>
        <v>-0.29493226300774394</v>
      </c>
      <c r="I234">
        <f t="shared" si="23"/>
        <v>-3.5391871560929271</v>
      </c>
      <c r="K234">
        <f t="shared" si="24"/>
        <v>-0.2938450354645461</v>
      </c>
      <c r="M234">
        <f t="shared" si="25"/>
        <v>-0.2938450354645461</v>
      </c>
      <c r="N234" s="13">
        <f t="shared" si="26"/>
        <v>1.1820637306880197E-6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5.1455100081327396</v>
      </c>
      <c r="H235" s="10">
        <f t="shared" si="27"/>
        <v>-0.29100690098424187</v>
      </c>
      <c r="I235">
        <f t="shared" si="23"/>
        <v>-3.4920828118109024</v>
      </c>
      <c r="K235">
        <f t="shared" si="24"/>
        <v>-0.28992822940783575</v>
      </c>
      <c r="M235">
        <f t="shared" si="25"/>
        <v>-0.28992822940783575</v>
      </c>
      <c r="N235" s="13">
        <f t="shared" si="26"/>
        <v>1.1635323697464651E-6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5.1574655093836137</v>
      </c>
      <c r="H236" s="10">
        <f t="shared" si="27"/>
        <v>-0.28713043543730665</v>
      </c>
      <c r="I236">
        <f t="shared" si="23"/>
        <v>-3.4455652252476798</v>
      </c>
      <c r="K236">
        <f t="shared" si="24"/>
        <v>-0.28606061717137321</v>
      </c>
      <c r="M236">
        <f t="shared" si="25"/>
        <v>-0.28606061717137321</v>
      </c>
      <c r="N236" s="13">
        <f t="shared" si="26"/>
        <v>1.1445111221248371E-6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5.1694210106344869</v>
      </c>
      <c r="H237" s="10">
        <f t="shared" si="27"/>
        <v>-0.28330234282727584</v>
      </c>
      <c r="I237">
        <f t="shared" si="23"/>
        <v>-3.3996281139273101</v>
      </c>
      <c r="K237">
        <f t="shared" si="24"/>
        <v>-0.28224166942243772</v>
      </c>
      <c r="M237">
        <f t="shared" si="25"/>
        <v>-0.28224166942243772</v>
      </c>
      <c r="N237" s="13">
        <f t="shared" si="26"/>
        <v>1.1250280717308892E-6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5.181376511885361</v>
      </c>
      <c r="H238" s="10">
        <f t="shared" si="27"/>
        <v>-0.27952210261336979</v>
      </c>
      <c r="I238">
        <f t="shared" si="23"/>
        <v>-3.3542652313604373</v>
      </c>
      <c r="K238">
        <f t="shared" si="24"/>
        <v>-0.27847085976602937</v>
      </c>
      <c r="M238">
        <f t="shared" si="25"/>
        <v>-0.27847085976602937</v>
      </c>
      <c r="N238" s="13">
        <f t="shared" si="26"/>
        <v>1.1051115240844101E-6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5.193332013136235</v>
      </c>
      <c r="H239" s="10">
        <f t="shared" si="27"/>
        <v>-0.27578919733277246</v>
      </c>
      <c r="I239">
        <f t="shared" si="23"/>
        <v>-3.3094703679932698</v>
      </c>
      <c r="K239">
        <f t="shared" si="24"/>
        <v>-0.27474766482885504</v>
      </c>
      <c r="M239">
        <f t="shared" si="25"/>
        <v>-0.27474766482885504</v>
      </c>
      <c r="N239" s="13">
        <f t="shared" si="26"/>
        <v>1.0847899567164895E-6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5.2052875143871082</v>
      </c>
      <c r="H240" s="10">
        <f t="shared" si="27"/>
        <v>-0.27210311267513465</v>
      </c>
      <c r="I240">
        <f t="shared" si="23"/>
        <v>-3.2652373521016158</v>
      </c>
      <c r="K240">
        <f t="shared" si="24"/>
        <v>-0.2710715643386441</v>
      </c>
      <c r="M240">
        <f t="shared" si="25"/>
        <v>-0.2710715643386441</v>
      </c>
      <c r="N240" s="13">
        <f t="shared" si="26"/>
        <v>1.0640919705164229E-6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5.2172430156379823</v>
      </c>
      <c r="H241" s="10">
        <f t="shared" si="27"/>
        <v>-0.26846333755266527</v>
      </c>
      <c r="I241">
        <f t="shared" si="23"/>
        <v>-3.2215600506319833</v>
      </c>
      <c r="K241">
        <f t="shared" si="24"/>
        <v>-0.26744204119895459</v>
      </c>
      <c r="M241">
        <f t="shared" si="25"/>
        <v>-0.26744204119895459</v>
      </c>
      <c r="N241" s="13">
        <f t="shared" si="26"/>
        <v>1.0430462421027237E-6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5.2291985168888564</v>
      </c>
      <c r="H242" s="10">
        <f t="shared" si="27"/>
        <v>-0.26486936416596712</v>
      </c>
      <c r="I242">
        <f t="shared" si="23"/>
        <v>-3.1784323699916053</v>
      </c>
      <c r="K242">
        <f t="shared" si="24"/>
        <v>-0.26385858155963637</v>
      </c>
      <c r="M242">
        <f t="shared" si="25"/>
        <v>-0.26385858155963637</v>
      </c>
      <c r="N242" s="13">
        <f t="shared" si="26"/>
        <v>1.0216814772607863E-6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5.2411540181397296</v>
      </c>
      <c r="H243" s="10">
        <f t="shared" si="27"/>
        <v>-0.26132068806577252</v>
      </c>
      <c r="I243">
        <f t="shared" si="23"/>
        <v>-3.13584825678927</v>
      </c>
      <c r="K243">
        <f t="shared" si="24"/>
        <v>-0.26032067488309396</v>
      </c>
      <c r="M243">
        <f t="shared" si="25"/>
        <v>-0.26032067488309396</v>
      </c>
      <c r="N243" s="13">
        <f t="shared" si="26"/>
        <v>1.0000263655309046E-6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5.2531095193906046</v>
      </c>
      <c r="H244" s="10">
        <f t="shared" si="27"/>
        <v>-0.25781680821072744</v>
      </c>
      <c r="I244">
        <f t="shared" si="23"/>
        <v>-3.0938016985287291</v>
      </c>
      <c r="K244">
        <f t="shared" si="24"/>
        <v>-0.25682781400650173</v>
      </c>
      <c r="M244">
        <f t="shared" si="25"/>
        <v>-0.25682781400650173</v>
      </c>
      <c r="N244" s="13">
        <f t="shared" si="26"/>
        <v>9.7810953599205067E-7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5.2650650206414777</v>
      </c>
      <c r="H245" s="10">
        <f t="shared" si="27"/>
        <v>-0.25435722702136776</v>
      </c>
      <c r="I245">
        <f t="shared" si="23"/>
        <v>-3.0522867242564131</v>
      </c>
      <c r="K245">
        <f t="shared" si="24"/>
        <v>-0.25337949520012049</v>
      </c>
      <c r="M245">
        <f t="shared" si="25"/>
        <v>-0.25337949520012049</v>
      </c>
      <c r="N245" s="13">
        <f t="shared" si="26"/>
        <v>9.5595951427951148E-7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5.2770205218923518</v>
      </c>
      <c r="H246" s="10">
        <f t="shared" si="27"/>
        <v>-0.25094145043042843</v>
      </c>
      <c r="I246">
        <f t="shared" si="23"/>
        <v>-3.0112974051651413</v>
      </c>
      <c r="K246">
        <f t="shared" si="24"/>
        <v>-0.24997521822184127</v>
      </c>
      <c r="M246">
        <f t="shared" si="25"/>
        <v>-0.24997521822184127</v>
      </c>
      <c r="N246" s="13">
        <f t="shared" si="26"/>
        <v>9.3360468091121886E-7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5.288976023143225</v>
      </c>
      <c r="H247" s="10">
        <f t="shared" si="27"/>
        <v>-0.24756898792961832</v>
      </c>
      <c r="I247">
        <f t="shared" si="23"/>
        <v>-2.9708278551554197</v>
      </c>
      <c r="K247">
        <f t="shared" si="24"/>
        <v>-0.24661448636810793</v>
      </c>
      <c r="M247">
        <f t="shared" si="25"/>
        <v>-0.24661448636810793</v>
      </c>
      <c r="N247" s="13">
        <f t="shared" si="26"/>
        <v>9.1107323092577327E-7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5.3009315243940991</v>
      </c>
      <c r="H248" s="10">
        <f t="shared" si="27"/>
        <v>-0.24423935261299565</v>
      </c>
      <c r="I248">
        <f t="shared" si="23"/>
        <v>-2.9308722313559477</v>
      </c>
      <c r="K248">
        <f t="shared" si="24"/>
        <v>-0.24329680652133534</v>
      </c>
      <c r="M248">
        <f t="shared" si="25"/>
        <v>-0.24329680652133534</v>
      </c>
      <c r="N248" s="13">
        <f t="shared" si="26"/>
        <v>8.8839313490411949E-7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5.3128870256449723</v>
      </c>
      <c r="H249" s="10">
        <f t="shared" si="27"/>
        <v>-0.24095206121706703</v>
      </c>
      <c r="I249">
        <f t="shared" si="23"/>
        <v>-2.8914247346048043</v>
      </c>
      <c r="K249">
        <f t="shared" si="24"/>
        <v>-0.24002168919395811</v>
      </c>
      <c r="M249">
        <f t="shared" si="25"/>
        <v>-0.24002168919395811</v>
      </c>
      <c r="N249" s="13">
        <f t="shared" si="26"/>
        <v>8.6559210138377788E-7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5.3248425268958473</v>
      </c>
      <c r="H250" s="10">
        <f t="shared" si="27"/>
        <v>-0.23770663415773499</v>
      </c>
      <c r="I250">
        <f t="shared" si="23"/>
        <v>-2.85247960989282</v>
      </c>
      <c r="K250">
        <f t="shared" si="24"/>
        <v>-0.23678864856922854</v>
      </c>
      <c r="M250">
        <f t="shared" si="25"/>
        <v>-0.23678864856922854</v>
      </c>
      <c r="N250" s="13">
        <f t="shared" si="26"/>
        <v>8.4269754070552981E-7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5.3367980281467204</v>
      </c>
      <c r="H251" s="10">
        <f t="shared" si="27"/>
        <v>-0.23450259556421227</v>
      </c>
      <c r="I251">
        <f t="shared" si="23"/>
        <v>-2.8140311467705472</v>
      </c>
      <c r="K251">
        <f t="shared" si="24"/>
        <v>-0.23359720253888724</v>
      </c>
      <c r="M251">
        <f t="shared" si="25"/>
        <v>-0.23359720253888724</v>
      </c>
      <c r="N251" s="13">
        <f t="shared" si="26"/>
        <v>8.1973653030719992E-7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5.3487535293975945</v>
      </c>
      <c r="H252" s="10">
        <f t="shared" si="27"/>
        <v>-0.23133947331001786</v>
      </c>
      <c r="I252">
        <f t="shared" si="23"/>
        <v>-2.7760736797202146</v>
      </c>
      <c r="K252">
        <f t="shared" si="24"/>
        <v>-0.23044687273781317</v>
      </c>
      <c r="M252">
        <f t="shared" si="25"/>
        <v>-0.23044687273781317</v>
      </c>
      <c r="N252" s="13">
        <f t="shared" si="26"/>
        <v>7.9673578150014661E-7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5.3607090306484677</v>
      </c>
      <c r="H253" s="10">
        <f t="shared" si="27"/>
        <v>-0.22821679904116657</v>
      </c>
      <c r="I253">
        <f t="shared" si="23"/>
        <v>-2.7386015884939989</v>
      </c>
      <c r="K253">
        <f t="shared" si="24"/>
        <v>-0.22733718457577687</v>
      </c>
      <c r="M253">
        <f t="shared" si="25"/>
        <v>-0.22733718457577687</v>
      </c>
      <c r="N253" s="13">
        <f t="shared" si="26"/>
        <v>7.7372160772280734E-7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5.3726645318993418</v>
      </c>
      <c r="H254" s="10">
        <f t="shared" si="27"/>
        <v>-0.22513410820165922</v>
      </c>
      <c r="I254">
        <f t="shared" si="23"/>
        <v>-2.7016092984199105</v>
      </c>
      <c r="K254">
        <f t="shared" si="24"/>
        <v>-0.22426766726639252</v>
      </c>
      <c r="M254">
        <f t="shared" si="25"/>
        <v>-0.22426766726639252</v>
      </c>
      <c r="N254" s="13">
        <f t="shared" si="26"/>
        <v>7.5071989430582265E-7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5.384620033150215</v>
      </c>
      <c r="H255" s="10">
        <f t="shared" si="27"/>
        <v>-0.22209094005637869</v>
      </c>
      <c r="I255">
        <f t="shared" si="23"/>
        <v>-2.6650912806765445</v>
      </c>
      <c r="K255">
        <f t="shared" si="24"/>
        <v>-0.22123785385338443</v>
      </c>
      <c r="M255">
        <f t="shared" si="25"/>
        <v>-0.22123785385338443</v>
      </c>
      <c r="N255" s="13">
        <f t="shared" si="26"/>
        <v>7.2775606973916926E-7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5.3965755344010899</v>
      </c>
      <c r="H256" s="10">
        <f t="shared" si="27"/>
        <v>-0.21908683771149162</v>
      </c>
      <c r="I256">
        <f t="shared" si="23"/>
        <v>-2.6290420525378995</v>
      </c>
      <c r="K256">
        <f t="shared" si="24"/>
        <v>-0.21824728123425929</v>
      </c>
      <c r="M256">
        <f t="shared" si="25"/>
        <v>-0.21824728123425929</v>
      </c>
      <c r="N256" s="13">
        <f t="shared" si="26"/>
        <v>7.0485507846275698E-7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5.4085310356519622</v>
      </c>
      <c r="H257" s="10">
        <f t="shared" si="27"/>
        <v>-0.21612134813245509</v>
      </c>
      <c r="I257">
        <f t="shared" si="23"/>
        <v>-2.5934561775894611</v>
      </c>
      <c r="K257">
        <f t="shared" si="24"/>
        <v>-0.21529549018149333</v>
      </c>
      <c r="M257">
        <f t="shared" si="25"/>
        <v>-0.21529549018149333</v>
      </c>
      <c r="N257" s="13">
        <f t="shared" si="26"/>
        <v>6.8204135516676827E-7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5.4204865369028363</v>
      </c>
      <c r="H258" s="10">
        <f t="shared" si="27"/>
        <v>-0.2131940221597208</v>
      </c>
      <c r="I258">
        <f t="shared" si="23"/>
        <v>-2.5583282659166495</v>
      </c>
      <c r="K258">
        <f t="shared" si="24"/>
        <v>-0.21238202536131734</v>
      </c>
      <c r="M258">
        <f t="shared" si="25"/>
        <v>-0.21238202536131734</v>
      </c>
      <c r="N258" s="13">
        <f t="shared" si="26"/>
        <v>6.5933880061747528E-7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5.4324420381537104</v>
      </c>
      <c r="H259" s="10">
        <f t="shared" si="27"/>
        <v>-0.2103044145222302</v>
      </c>
      <c r="I259">
        <f t="shared" si="23"/>
        <v>-2.5236529742667626</v>
      </c>
      <c r="K259">
        <f t="shared" si="24"/>
        <v>-0.2095064353502038</v>
      </c>
      <c r="M259">
        <f t="shared" si="25"/>
        <v>-0.2095064353502038</v>
      </c>
      <c r="N259" s="13">
        <f t="shared" si="26"/>
        <v>6.3677075898793466E-7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5.4443975394045836</v>
      </c>
      <c r="H260" s="10">
        <f t="shared" si="27"/>
        <v>-0.20745208384878777</v>
      </c>
      <c r="I260">
        <f t="shared" si="23"/>
        <v>-2.4894250061854533</v>
      </c>
      <c r="K260">
        <f t="shared" si="24"/>
        <v>-0.20666827264913645</v>
      </c>
      <c r="M260">
        <f t="shared" si="25"/>
        <v>-0.20666827264913645</v>
      </c>
      <c r="N260" s="13">
        <f t="shared" si="26"/>
        <v>6.1435999669883928E-7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5.4563530406554577</v>
      </c>
      <c r="H261" s="10">
        <f t="shared" si="27"/>
        <v>-0.20463659267739812</v>
      </c>
      <c r="I261">
        <f t="shared" si="23"/>
        <v>-2.4556391121287775</v>
      </c>
      <c r="K261">
        <f t="shared" si="24"/>
        <v>-0.2038670936957514</v>
      </c>
      <c r="M261">
        <f t="shared" si="25"/>
        <v>-0.2038670936957514</v>
      </c>
      <c r="N261" s="13">
        <f t="shared" si="26"/>
        <v>5.921286827553325E-7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5.4683085419063318</v>
      </c>
      <c r="H262" s="10">
        <f t="shared" si="27"/>
        <v>-0.20185750746265047</v>
      </c>
      <c r="I262">
        <f t="shared" si="23"/>
        <v>-2.4222900895518054</v>
      </c>
      <c r="K262">
        <f t="shared" si="24"/>
        <v>-0.20110245887443629</v>
      </c>
      <c r="M262">
        <f t="shared" si="25"/>
        <v>-0.20110245887443629</v>
      </c>
      <c r="N262" s="13">
        <f t="shared" si="26"/>
        <v>5.7009837056422629E-7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5.4802640431572049</v>
      </c>
      <c r="H263" s="10">
        <f t="shared" si="27"/>
        <v>-0.19911439858122998</v>
      </c>
      <c r="I263">
        <f t="shared" si="23"/>
        <v>-2.3893727829747595</v>
      </c>
      <c r="K263">
        <f t="shared" si="24"/>
        <v>-0.19837393252446406</v>
      </c>
      <c r="M263">
        <f t="shared" si="25"/>
        <v>-0.19837393252446406</v>
      </c>
      <c r="N263" s="13">
        <f t="shared" si="26"/>
        <v>5.4828998122247138E-7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5.4922195444080799</v>
      </c>
      <c r="H264" s="10">
        <f t="shared" si="27"/>
        <v>-0.19640684033563327</v>
      </c>
      <c r="I264">
        <f t="shared" si="23"/>
        <v>-2.3568820840275992</v>
      </c>
      <c r="K264">
        <f t="shared" si="24"/>
        <v>-0.19568108294624079</v>
      </c>
      <c r="M264">
        <f t="shared" si="25"/>
        <v>-0.19568108294624079</v>
      </c>
      <c r="N264" s="13">
        <f t="shared" si="26"/>
        <v>5.2672378825779371E-7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5.5041750456589531</v>
      </c>
      <c r="H265" s="10">
        <f t="shared" si="27"/>
        <v>-0.19373441095616326</v>
      </c>
      <c r="I265">
        <f t="shared" si="23"/>
        <v>-2.324812931473959</v>
      </c>
      <c r="K265">
        <f t="shared" si="24"/>
        <v>-0.19302348240574804</v>
      </c>
      <c r="M265">
        <f t="shared" si="25"/>
        <v>-0.19302348240574804</v>
      </c>
      <c r="N265" s="13">
        <f t="shared" si="26"/>
        <v>5.05419403795476E-7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5.5161305469098272</v>
      </c>
      <c r="H266" s="10">
        <f t="shared" si="27"/>
        <v>-0.19109669260127601</v>
      </c>
      <c r="I266">
        <f t="shared" si="23"/>
        <v>-2.2931603112153121</v>
      </c>
      <c r="K266">
        <f t="shared" si="24"/>
        <v>-0.19040070713724302</v>
      </c>
      <c r="M266">
        <f t="shared" si="25"/>
        <v>-0.19040070713724302</v>
      </c>
      <c r="N266" s="13">
        <f t="shared" si="26"/>
        <v>4.8439576614521476E-7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5.5280860481607004</v>
      </c>
      <c r="H267" s="10">
        <f t="shared" si="27"/>
        <v>-0.18849327135634891</v>
      </c>
      <c r="I267">
        <f t="shared" si="23"/>
        <v>-2.2619192562761867</v>
      </c>
      <c r="K267">
        <f t="shared" si="24"/>
        <v>-0.18781233734430047</v>
      </c>
      <c r="M267">
        <f t="shared" si="25"/>
        <v>-0.18781233734430047</v>
      </c>
      <c r="N267" s="13">
        <f t="shared" si="26"/>
        <v>4.6367112876438464E-7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5.5400415494115753</v>
      </c>
      <c r="H268" s="10">
        <f t="shared" si="27"/>
        <v>-0.18592373723093825</v>
      </c>
      <c r="I268">
        <f t="shared" si="23"/>
        <v>-2.231084846771259</v>
      </c>
      <c r="K268">
        <f t="shared" si="24"/>
        <v>-0.18525795719925309</v>
      </c>
      <c r="M268">
        <f t="shared" si="25"/>
        <v>-0.18525795719925309</v>
      </c>
      <c r="N268" s="13">
        <f t="shared" si="26"/>
        <v>4.4326305059069157E-7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5.5519970506624476</v>
      </c>
      <c r="H269" s="10">
        <f t="shared" si="27"/>
        <v>-0.18338768415459142</v>
      </c>
      <c r="I269">
        <f t="shared" si="23"/>
        <v>-2.2006522098550971</v>
      </c>
      <c r="K269">
        <f t="shared" si="24"/>
        <v>-0.18273715484110656</v>
      </c>
      <c r="M269">
        <f t="shared" si="25"/>
        <v>-0.18273715484110656</v>
      </c>
      <c r="N269" s="13">
        <f t="shared" si="26"/>
        <v>4.2318838770308324E-7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5.5639525519133217</v>
      </c>
      <c r="H270" s="10">
        <f t="shared" si="27"/>
        <v>-0.18088470997127765</v>
      </c>
      <c r="I270">
        <f t="shared" si="23"/>
        <v>-2.170616519655332</v>
      </c>
      <c r="K270">
        <f t="shared" si="24"/>
        <v>-0.18024952237198408</v>
      </c>
      <c r="M270">
        <f t="shared" si="25"/>
        <v>-0.18024952237198408</v>
      </c>
      <c r="N270" s="13">
        <f t="shared" si="26"/>
        <v>4.0346328629632696E-7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5.5759080531641958</v>
      </c>
      <c r="H271" s="10">
        <f t="shared" si="27"/>
        <v>-0.17841441643249653</v>
      </c>
      <c r="I271">
        <f t="shared" si="23"/>
        <v>-2.1409729971899583</v>
      </c>
      <c r="K271">
        <f t="shared" si="24"/>
        <v>-0.17779465585217347</v>
      </c>
      <c r="M271">
        <f t="shared" si="25"/>
        <v>-0.17779465585217347</v>
      </c>
      <c r="N271" s="13">
        <f t="shared" si="26"/>
        <v>3.8410317692238149E-7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5.587863554415069</v>
      </c>
      <c r="H272" s="10">
        <f t="shared" si="27"/>
        <v>-0.17597640918912635</v>
      </c>
      <c r="I272">
        <f t="shared" si="23"/>
        <v>-2.1117169102695161</v>
      </c>
      <c r="K272">
        <f t="shared" si="24"/>
        <v>-0.17537215529382713</v>
      </c>
      <c r="M272">
        <f t="shared" si="25"/>
        <v>-0.17537215529382713</v>
      </c>
      <c r="N272" s="13">
        <f t="shared" si="26"/>
        <v>3.6512276998428396E-7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5.5998190556659431</v>
      </c>
      <c r="H273" s="10">
        <f t="shared" si="27"/>
        <v>-0.17357029778206548</v>
      </c>
      <c r="I273">
        <f t="shared" si="23"/>
        <v>-2.0828435733847859</v>
      </c>
      <c r="K273">
        <f t="shared" si="24"/>
        <v>-0.17298162465337885</v>
      </c>
      <c r="M273">
        <f t="shared" si="25"/>
        <v>-0.17298162465337885</v>
      </c>
      <c r="N273" s="13">
        <f t="shared" si="26"/>
        <v>3.4653605243770412E-7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5.6117745569168171</v>
      </c>
      <c r="H274" s="10">
        <f t="shared" si="27"/>
        <v>-0.17119569563172585</v>
      </c>
      <c r="I274">
        <f t="shared" si="23"/>
        <v>-2.0543483475807101</v>
      </c>
      <c r="K274">
        <f t="shared" si="24"/>
        <v>-0.17062267182273216</v>
      </c>
      <c r="M274">
        <f t="shared" si="25"/>
        <v>-0.17062267182273216</v>
      </c>
      <c r="N274" s="13">
        <f t="shared" si="26"/>
        <v>3.283562856736294E-7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5.6237300581676903</v>
      </c>
      <c r="H275" s="10">
        <f t="shared" si="27"/>
        <v>-0.16885222002642802</v>
      </c>
      <c r="I275">
        <f t="shared" si="23"/>
        <v>-2.0262266403171365</v>
      </c>
      <c r="K275">
        <f t="shared" si="24"/>
        <v>-0.16829490861927518</v>
      </c>
      <c r="M275">
        <f t="shared" si="25"/>
        <v>-0.16829490861927518</v>
      </c>
      <c r="N275" s="13">
        <f t="shared" si="26"/>
        <v>3.1059600454268305E-7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5.6356855594185644</v>
      </c>
      <c r="H276" s="10">
        <f t="shared" si="27"/>
        <v>-0.166539492109753</v>
      </c>
      <c r="I276">
        <f t="shared" ref="I276:I339" si="30">H276*$E$6</f>
        <v>-1.9984739053170359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-0.16599795077477203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-0.16599795077477203</v>
      </c>
      <c r="N276" s="13">
        <f t="shared" ref="N276:N339" si="33">(M276-H276)^2*O276</f>
        <v>2.9326701749296699E-7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5.6476410606694385</v>
      </c>
      <c r="H277" s="10">
        <f t="shared" ref="H277:H340" si="34">-(-$B$4)*(1+D277+$E$5*D277^3)*EXP(-D277)</f>
        <v>-0.16425713686689603</v>
      </c>
      <c r="I277">
        <f t="shared" si="30"/>
        <v>-1.9710856424027523</v>
      </c>
      <c r="K277">
        <f t="shared" si="31"/>
        <v>-0.16373141792318707</v>
      </c>
      <c r="M277">
        <f t="shared" si="32"/>
        <v>-0.16373141792318707</v>
      </c>
      <c r="N277" s="13">
        <f t="shared" si="33"/>
        <v>2.7638040777445693E-7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5.6595965619203179</v>
      </c>
      <c r="H278" s="10">
        <f t="shared" si="34"/>
        <v>-0.16200478311007421</v>
      </c>
      <c r="I278">
        <f t="shared" si="30"/>
        <v>-1.9440573973208906</v>
      </c>
      <c r="K278">
        <f t="shared" si="31"/>
        <v>-0.16149493358748482</v>
      </c>
      <c r="M278">
        <f t="shared" si="32"/>
        <v>-0.16149493358748482</v>
      </c>
      <c r="N278" s="13">
        <f t="shared" si="33"/>
        <v>2.599465356846341E-7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5.6715520631711858</v>
      </c>
      <c r="H279" s="10">
        <f t="shared" si="34"/>
        <v>-0.15978206346303744</v>
      </c>
      <c r="I279">
        <f t="shared" si="30"/>
        <v>-1.9173847615564492</v>
      </c>
      <c r="K279">
        <f t="shared" si="31"/>
        <v>-0.15928812516546184</v>
      </c>
      <c r="M279">
        <f t="shared" si="32"/>
        <v>-0.15928812516546184</v>
      </c>
      <c r="N279" s="13">
        <f t="shared" si="33"/>
        <v>2.4397504181188431E-7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5.6835075644220598</v>
      </c>
      <c r="H280" s="10">
        <f t="shared" si="34"/>
        <v>-0.15758861434470661</v>
      </c>
      <c r="I280">
        <f t="shared" si="30"/>
        <v>-1.8910633721364793</v>
      </c>
      <c r="K280">
        <f t="shared" si="31"/>
        <v>-0.1571106239146379</v>
      </c>
      <c r="M280">
        <f t="shared" si="32"/>
        <v>-0.1571106239146379</v>
      </c>
      <c r="N280" s="13">
        <f t="shared" si="33"/>
        <v>2.284748512372745E-7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5.695463065672933</v>
      </c>
      <c r="H281" s="10">
        <f t="shared" si="34"/>
        <v>-0.15542407595202046</v>
      </c>
      <c r="I281">
        <f t="shared" si="30"/>
        <v>-1.8650889114242455</v>
      </c>
      <c r="K281">
        <f t="shared" si="31"/>
        <v>-0.15496206493628256</v>
      </c>
      <c r="M281">
        <f t="shared" si="32"/>
        <v>-0.15496206493628256</v>
      </c>
      <c r="N281" s="13">
        <f t="shared" si="33"/>
        <v>2.1345417866316182E-7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5.7074185669238133</v>
      </c>
      <c r="H282" s="10">
        <f t="shared" si="34"/>
        <v>-0.15328809224199322</v>
      </c>
      <c r="I282">
        <f t="shared" si="30"/>
        <v>-1.8394571069039185</v>
      </c>
      <c r="K282">
        <f t="shared" si="31"/>
        <v>-0.15284208715858488</v>
      </c>
      <c r="M282">
        <f t="shared" si="32"/>
        <v>-0.15284208715858488</v>
      </c>
      <c r="N282" s="13">
        <f t="shared" si="33"/>
        <v>1.9892053442607596E-7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5.7193740681746812</v>
      </c>
      <c r="H283" s="10">
        <f t="shared" si="34"/>
        <v>-0.15118031091305173</v>
      </c>
      <c r="I283">
        <f t="shared" si="30"/>
        <v>-1.8141637309566208</v>
      </c>
      <c r="K283">
        <f t="shared" si="31"/>
        <v>-0.15075033331903881</v>
      </c>
      <c r="M283">
        <f t="shared" si="32"/>
        <v>-0.15075033331903881</v>
      </c>
      <c r="N283" s="13">
        <f t="shared" si="33"/>
        <v>1.8488073135313966E-7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5.7313295694255544</v>
      </c>
      <c r="H284" s="10">
        <f t="shared" si="34"/>
        <v>-0.14910038338566475</v>
      </c>
      <c r="I284">
        <f t="shared" si="30"/>
        <v>-1.7892046006279769</v>
      </c>
      <c r="K284">
        <f t="shared" si="31"/>
        <v>-0.1486864499460506</v>
      </c>
      <c r="M284">
        <f t="shared" si="32"/>
        <v>-0.1486864499460506</v>
      </c>
      <c r="N284" s="13">
        <f t="shared" si="33"/>
        <v>1.7134089243080602E-7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5.7432850706764285</v>
      </c>
      <c r="H285" s="10">
        <f t="shared" si="34"/>
        <v>-0.14704796478233526</v>
      </c>
      <c r="I285">
        <f t="shared" si="30"/>
        <v>-1.764575577388023</v>
      </c>
      <c r="K285">
        <f t="shared" si="31"/>
        <v>-0.14665008733984819</v>
      </c>
      <c r="M285">
        <f t="shared" si="32"/>
        <v>-0.14665008733984819</v>
      </c>
      <c r="N285" s="13">
        <f t="shared" si="33"/>
        <v>1.5830645924004828E-7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5.7552405719273088</v>
      </c>
      <c r="H286" s="10">
        <f t="shared" si="34"/>
        <v>-0.14502271390695834</v>
      </c>
      <c r="I286">
        <f t="shared" si="30"/>
        <v>-1.7402725668835002</v>
      </c>
      <c r="K286">
        <f t="shared" si="31"/>
        <v>-0.14464089955269166</v>
      </c>
      <c r="M286">
        <f t="shared" si="32"/>
        <v>-0.14464089955269166</v>
      </c>
      <c r="N286" s="13">
        <f t="shared" si="33"/>
        <v>1.4578220112408155E-7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5.7671960731781757</v>
      </c>
      <c r="H287" s="10">
        <f t="shared" si="34"/>
        <v>-0.14302429322360435</v>
      </c>
      <c r="I287">
        <f t="shared" si="30"/>
        <v>-1.7162915186832524</v>
      </c>
      <c r="K287">
        <f t="shared" si="31"/>
        <v>-0.14265854436844905</v>
      </c>
      <c r="M287">
        <f t="shared" si="32"/>
        <v>-0.14265854436844905</v>
      </c>
      <c r="N287" s="13">
        <f t="shared" si="33"/>
        <v>1.3377222504741755E-7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5.7791515744290507</v>
      </c>
      <c r="H288" s="10">
        <f t="shared" si="34"/>
        <v>-0.14105236883473665</v>
      </c>
      <c r="I288">
        <f t="shared" si="30"/>
        <v>-1.6926284260168398</v>
      </c>
      <c r="K288">
        <f t="shared" si="31"/>
        <v>-0.14070268328154265</v>
      </c>
      <c r="M288">
        <f t="shared" si="32"/>
        <v>-0.14070268328154265</v>
      </c>
      <c r="N288" s="13">
        <f t="shared" si="33"/>
        <v>1.2227998611259859E-7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5.7911070756799239</v>
      </c>
      <c r="H289" s="10">
        <f t="shared" si="34"/>
        <v>-0.13910661045892797</v>
      </c>
      <c r="I289">
        <f t="shared" si="30"/>
        <v>-1.6692793255071356</v>
      </c>
      <c r="K289">
        <f t="shared" si="31"/>
        <v>-0.13877298147534115</v>
      </c>
      <c r="M289">
        <f t="shared" si="32"/>
        <v>-0.13877298147534115</v>
      </c>
      <c r="N289" s="13">
        <f t="shared" si="33"/>
        <v>1.1130829868917833E-7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5.8030625769308033</v>
      </c>
      <c r="H290" s="10">
        <f t="shared" si="34"/>
        <v>-0.1371866914080748</v>
      </c>
      <c r="I290">
        <f t="shared" si="30"/>
        <v>-1.6462402968968974</v>
      </c>
      <c r="K290">
        <f t="shared" si="31"/>
        <v>-0.13686910779998504</v>
      </c>
      <c r="M290">
        <f t="shared" si="32"/>
        <v>-0.13686910779998504</v>
      </c>
      <c r="N290" s="13">
        <f t="shared" si="33"/>
        <v>1.0085934812730734E-7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5.8150180781816712</v>
      </c>
      <c r="H291" s="10">
        <f t="shared" si="34"/>
        <v>-0.1352922885641635</v>
      </c>
      <c r="I291">
        <f t="shared" si="30"/>
        <v>-1.6235074627699619</v>
      </c>
      <c r="K291">
        <f t="shared" si="31"/>
        <v>-0.13499073474971396</v>
      </c>
      <c r="M291">
        <f t="shared" si="32"/>
        <v>-0.13499073474971396</v>
      </c>
      <c r="N291" s="13">
        <f t="shared" si="33"/>
        <v>9.0934703009070937E-8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5.8269735794325452</v>
      </c>
      <c r="H292" s="10">
        <f t="shared" si="34"/>
        <v>-0.13342308235559394</v>
      </c>
      <c r="I292">
        <f t="shared" si="30"/>
        <v>-1.6010769882671272</v>
      </c>
      <c r="K292">
        <f t="shared" si="31"/>
        <v>-0.13313753843969175</v>
      </c>
      <c r="M292">
        <f t="shared" si="32"/>
        <v>-0.13313753843969175</v>
      </c>
      <c r="N292" s="13">
        <f t="shared" si="33"/>
        <v>8.1535327908755037E-8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5.8389290806834193</v>
      </c>
      <c r="H293" s="10">
        <f t="shared" si="34"/>
        <v>-0.13157875673311889</v>
      </c>
      <c r="I293">
        <f t="shared" si="30"/>
        <v>-1.5789450807974266</v>
      </c>
      <c r="K293">
        <f t="shared" si="31"/>
        <v>-0.13130919858239717</v>
      </c>
      <c r="M293">
        <f t="shared" si="32"/>
        <v>-0.13130919858239717</v>
      </c>
      <c r="N293" s="13">
        <f t="shared" si="33"/>
        <v>7.2661596620511346E-8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5.8508845819342987</v>
      </c>
      <c r="H294" s="10">
        <f t="shared" si="34"/>
        <v>-0.12975899914539557</v>
      </c>
      <c r="I294">
        <f t="shared" si="30"/>
        <v>-1.5571079897447468</v>
      </c>
      <c r="K294">
        <f t="shared" si="31"/>
        <v>-0.12950539846357145</v>
      </c>
      <c r="M294">
        <f t="shared" si="32"/>
        <v>-0.12950539846357145</v>
      </c>
      <c r="N294" s="13">
        <f t="shared" si="33"/>
        <v>6.4313305821657358E-8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5.8628400831851666</v>
      </c>
      <c r="H295" s="10">
        <f t="shared" si="34"/>
        <v>-0.12796350051419797</v>
      </c>
      <c r="I295">
        <f t="shared" si="30"/>
        <v>-1.5355620061703756</v>
      </c>
      <c r="K295">
        <f t="shared" si="31"/>
        <v>-0.12772582491777831</v>
      </c>
      <c r="M295">
        <f t="shared" si="32"/>
        <v>-0.12772582491777831</v>
      </c>
      <c r="N295" s="13">
        <f t="shared" si="33"/>
        <v>5.6489689133439388E-8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5.8747955844360407</v>
      </c>
      <c r="H296" s="10">
        <f t="shared" si="34"/>
        <v>-0.12619195520929224</v>
      </c>
      <c r="I296">
        <f t="shared" si="30"/>
        <v>-1.5143034625115068</v>
      </c>
      <c r="K296">
        <f t="shared" si="31"/>
        <v>-0.12597016830357491</v>
      </c>
      <c r="M296">
        <f t="shared" si="32"/>
        <v>-0.12597016830357491</v>
      </c>
      <c r="N296" s="13">
        <f t="shared" si="33"/>
        <v>4.9189431547670513E-8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5.8867510856869139</v>
      </c>
      <c r="H297" s="10">
        <f t="shared" si="34"/>
        <v>-0.12444406102302964</v>
      </c>
      <c r="I297">
        <f t="shared" si="30"/>
        <v>-1.4933287322763558</v>
      </c>
      <c r="K297">
        <f t="shared" si="31"/>
        <v>-0.1242381224783544</v>
      </c>
      <c r="M297">
        <f t="shared" si="32"/>
        <v>-0.1242381224783544</v>
      </c>
      <c r="N297" s="13">
        <f t="shared" si="33"/>
        <v>4.241068418295508E-8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5.8987065869377941</v>
      </c>
      <c r="H298" s="10">
        <f t="shared" si="34"/>
        <v>-0.12271951914464792</v>
      </c>
      <c r="I298">
        <f t="shared" si="30"/>
        <v>-1.4726342297357751</v>
      </c>
      <c r="K298">
        <f t="shared" si="31"/>
        <v>-0.12252938477284704</v>
      </c>
      <c r="M298">
        <f t="shared" si="32"/>
        <v>-0.12252938477284704</v>
      </c>
      <c r="N298" s="13">
        <f t="shared" si="33"/>
        <v>3.6151079340113877E-8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5.9106620881886611</v>
      </c>
      <c r="H299" s="10">
        <f t="shared" si="34"/>
        <v>-0.12101803413432929</v>
      </c>
      <c r="I299">
        <f t="shared" si="30"/>
        <v>-1.4522164096119514</v>
      </c>
      <c r="K299">
        <f t="shared" si="31"/>
        <v>-0.12084365596533468</v>
      </c>
      <c r="M299">
        <f t="shared" si="32"/>
        <v>-0.12084365596533468</v>
      </c>
      <c r="N299" s="13">
        <f t="shared" si="33"/>
        <v>3.0407745821913733E-8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5.9226175894395361</v>
      </c>
      <c r="H300" s="10">
        <f t="shared" si="34"/>
        <v>-0.11933931389701075</v>
      </c>
      <c r="I300">
        <f t="shared" si="30"/>
        <v>-1.432071766764129</v>
      </c>
      <c r="K300">
        <f t="shared" si="31"/>
        <v>-0.11918064025557085</v>
      </c>
      <c r="M300">
        <f t="shared" si="32"/>
        <v>-0.11918064025557085</v>
      </c>
      <c r="N300" s="13">
        <f t="shared" si="33"/>
        <v>2.5177324487797716E-8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5.9345730906904155</v>
      </c>
      <c r="H301" s="10">
        <f t="shared" si="34"/>
        <v>-0.11768306965599812</v>
      </c>
      <c r="I301">
        <f t="shared" si="30"/>
        <v>-1.4121968358719774</v>
      </c>
      <c r="K301">
        <f t="shared" si="31"/>
        <v>-0.11754004523846291</v>
      </c>
      <c r="M301">
        <f t="shared" si="32"/>
        <v>-0.11754004523846291</v>
      </c>
      <c r="N301" s="13">
        <f t="shared" si="33"/>
        <v>2.0455984011285039E-8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5.9465285919412887</v>
      </c>
      <c r="H302" s="10">
        <f t="shared" si="34"/>
        <v>-0.11604901592637788</v>
      </c>
      <c r="I302">
        <f t="shared" si="30"/>
        <v>-1.3925881911165345</v>
      </c>
      <c r="K302">
        <f t="shared" si="31"/>
        <v>-0.1159215818775084</v>
      </c>
      <c r="M302">
        <f t="shared" si="32"/>
        <v>-0.1159215818775084</v>
      </c>
      <c r="N302" s="13">
        <f t="shared" si="33"/>
        <v>1.6239436811270929E-8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5.9584840931921637</v>
      </c>
      <c r="H303" s="10">
        <f t="shared" si="34"/>
        <v>-0.11443687048825181</v>
      </c>
      <c r="I303">
        <f t="shared" si="30"/>
        <v>-1.3732424458590218</v>
      </c>
      <c r="K303">
        <f t="shared" si="31"/>
        <v>-0.11432496447801388</v>
      </c>
      <c r="M303">
        <f t="shared" si="32"/>
        <v>-0.11432496447801388</v>
      </c>
      <c r="N303" s="13">
        <f t="shared" si="33"/>
        <v>1.2522955127371795E-8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5.9704395944430306</v>
      </c>
      <c r="H304" s="10">
        <f t="shared" si="34"/>
        <v>-0.11284635435982401</v>
      </c>
      <c r="I304">
        <f t="shared" si="30"/>
        <v>-1.3541562523178881</v>
      </c>
      <c r="K304">
        <f t="shared" si="31"/>
        <v>-0.11274991066012752</v>
      </c>
      <c r="M304">
        <f t="shared" si="32"/>
        <v>-0.11274991066012752</v>
      </c>
      <c r="N304" s="13">
        <f t="shared" si="33"/>
        <v>9.3013872111480564E-9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5.9823950956939109</v>
      </c>
      <c r="H305" s="10">
        <f t="shared" si="34"/>
        <v>-0.11127719177033994</v>
      </c>
      <c r="I305">
        <f t="shared" si="30"/>
        <v>-1.3353263012440793</v>
      </c>
      <c r="K305">
        <f t="shared" si="31"/>
        <v>-0.11119614133168276</v>
      </c>
      <c r="M305">
        <f t="shared" si="32"/>
        <v>-0.11119614133168276</v>
      </c>
      <c r="N305" s="13">
        <f t="shared" si="33"/>
        <v>6.5691736065211692E-9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5.9943505969447841</v>
      </c>
      <c r="H306" s="10">
        <f t="shared" si="34"/>
        <v>-0.10972911013291702</v>
      </c>
      <c r="I306">
        <f t="shared" si="30"/>
        <v>-1.3167493215950041</v>
      </c>
      <c r="K306">
        <f t="shared" si="31"/>
        <v>-0.10966338066089898</v>
      </c>
      <c r="M306">
        <f t="shared" si="32"/>
        <v>-0.10966338066089898</v>
      </c>
      <c r="N306" s="13">
        <f t="shared" si="33"/>
        <v>4.3203634917698102E-9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6.0063060981956573</v>
      </c>
      <c r="H307" s="10">
        <f t="shared" si="34"/>
        <v>-0.10820184001725311</v>
      </c>
      <c r="I307">
        <f t="shared" si="30"/>
        <v>-1.2984220802070374</v>
      </c>
      <c r="K307">
        <f t="shared" si="31"/>
        <v>-0.10815135604892168</v>
      </c>
      <c r="M307">
        <f t="shared" si="32"/>
        <v>-0.10815135604892168</v>
      </c>
      <c r="N307" s="13">
        <f t="shared" si="33"/>
        <v>2.5486310584891169E-9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6.0182615994465261</v>
      </c>
      <c r="H308" s="10">
        <f t="shared" si="34"/>
        <v>-0.10669511512225795</v>
      </c>
      <c r="I308">
        <f t="shared" si="30"/>
        <v>-1.2803413814670954</v>
      </c>
      <c r="K308">
        <f t="shared" si="31"/>
        <v>-0.10665979810225179</v>
      </c>
      <c r="M308">
        <f t="shared" si="32"/>
        <v>-0.10665979810225179</v>
      </c>
      <c r="N308" s="13">
        <f t="shared" si="33"/>
        <v>1.2472919021152544E-9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6.0302171006974046</v>
      </c>
      <c r="H309" s="10">
        <f t="shared" si="34"/>
        <v>-0.1052086722486001</v>
      </c>
      <c r="I309">
        <f t="shared" si="30"/>
        <v>-1.2625040669832013</v>
      </c>
      <c r="K309">
        <f t="shared" si="31"/>
        <v>-0.10518844060505687</v>
      </c>
      <c r="M309">
        <f t="shared" si="32"/>
        <v>-0.10518844060505687</v>
      </c>
      <c r="N309" s="13">
        <f t="shared" si="33"/>
        <v>4.0931940046024531E-10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6.0421726019482795</v>
      </c>
      <c r="H310" s="10">
        <f t="shared" si="34"/>
        <v>-0.10374225127120387</v>
      </c>
      <c r="I310">
        <f t="shared" si="30"/>
        <v>-1.2449070152544466</v>
      </c>
      <c r="K310">
        <f t="shared" si="31"/>
        <v>-0.10373702049139813</v>
      </c>
      <c r="M310">
        <f t="shared" si="32"/>
        <v>-0.10373702049139813</v>
      </c>
      <c r="N310" s="13">
        <f t="shared" si="33"/>
        <v>2.7361057376165779E-11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6.0541281031991518</v>
      </c>
      <c r="H311" s="10">
        <f t="shared" si="34"/>
        <v>-0.10229559511168532</v>
      </c>
      <c r="I311">
        <f t="shared" si="30"/>
        <v>-1.2275471413402239</v>
      </c>
      <c r="K311">
        <f t="shared" si="31"/>
        <v>-0.10230527781736699</v>
      </c>
      <c r="M311">
        <f t="shared" si="32"/>
        <v>-0.10230527781736699</v>
      </c>
      <c r="N311" s="13">
        <f t="shared" si="33"/>
        <v>9.3754789317974798E-11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6.0660836044500215</v>
      </c>
      <c r="H312" s="10">
        <f t="shared" si="34"/>
        <v>-0.10086844971076436</v>
      </c>
      <c r="I312">
        <f t="shared" si="30"/>
        <v>-1.2104213965291724</v>
      </c>
      <c r="K312">
        <f t="shared" si="31"/>
        <v>-0.10089295573316479</v>
      </c>
      <c r="M312">
        <f t="shared" si="32"/>
        <v>-0.10089295573316479</v>
      </c>
      <c r="N312" s="13">
        <f t="shared" si="33"/>
        <v>6.0054513389000065E-10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6.0780391057009</v>
      </c>
      <c r="H313" s="10">
        <f t="shared" si="34"/>
        <v>-9.9460564000647789E-2</v>
      </c>
      <c r="I313">
        <f t="shared" si="30"/>
        <v>-1.1935267680077735</v>
      </c>
      <c r="K313">
        <f t="shared" si="31"/>
        <v>-9.9499800455126769E-2</v>
      </c>
      <c r="M313">
        <f t="shared" si="32"/>
        <v>-9.9499800455126769E-2</v>
      </c>
      <c r="N313" s="13">
        <f t="shared" si="33"/>
        <v>1.5394993600810914E-9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6.0899946069517741</v>
      </c>
      <c r="H314" s="10">
        <f t="shared" si="34"/>
        <v>-9.8071689877412174E-2</v>
      </c>
      <c r="I314">
        <f t="shared" si="30"/>
        <v>-1.1768602785289461</v>
      </c>
      <c r="K314">
        <f t="shared" si="31"/>
        <v>-9.8125561237714529E-2</v>
      </c>
      <c r="M314">
        <f t="shared" si="32"/>
        <v>-9.8125561237714529E-2</v>
      </c>
      <c r="N314" s="13">
        <f t="shared" si="33"/>
        <v>2.9021234608260854E-9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6.1019501082026473</v>
      </c>
      <c r="H315" s="10">
        <f t="shared" si="34"/>
        <v>-9.6701582173376141E-2</v>
      </c>
      <c r="I315">
        <f t="shared" si="30"/>
        <v>-1.1604189860805136</v>
      </c>
      <c r="K315">
        <f t="shared" si="31"/>
        <v>-9.6769990345473317E-2</v>
      </c>
      <c r="M315">
        <f t="shared" si="32"/>
        <v>-9.6769990345473317E-2</v>
      </c>
      <c r="N315" s="13">
        <f t="shared" si="33"/>
        <v>4.6796780096768157E-9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6.113905609453516</v>
      </c>
      <c r="H316" s="10">
        <f t="shared" si="34"/>
        <v>-9.53499986294951E-2</v>
      </c>
      <c r="I316">
        <f t="shared" si="30"/>
        <v>-1.1441999835539411</v>
      </c>
      <c r="K316">
        <f t="shared" si="31"/>
        <v>-9.5432843024983241E-2</v>
      </c>
      <c r="M316">
        <f t="shared" si="32"/>
        <v>-9.5432843024983241E-2</v>
      </c>
      <c r="N316" s="13">
        <f t="shared" si="33"/>
        <v>6.8631938637954872E-9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6.1258611107043945</v>
      </c>
      <c r="H317" s="10">
        <f t="shared" si="34"/>
        <v>-9.4016699867772113E-2</v>
      </c>
      <c r="I317">
        <f t="shared" si="30"/>
        <v>-1.1282003984132654</v>
      </c>
      <c r="K317">
        <f t="shared" si="31"/>
        <v>-9.411387747680329E-2</v>
      </c>
      <c r="M317">
        <f t="shared" si="32"/>
        <v>-9.411387747680329E-2</v>
      </c>
      <c r="N317" s="13">
        <f t="shared" si="33"/>
        <v>9.4434876970162079E-9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6.1378166119552695</v>
      </c>
      <c r="H318" s="10">
        <f t="shared" si="34"/>
        <v>-9.2701449363711691E-2</v>
      </c>
      <c r="I318">
        <f t="shared" si="30"/>
        <v>-1.1124173923645402</v>
      </c>
      <c r="K318">
        <f t="shared" si="31"/>
        <v>-9.2812854827431832E-2</v>
      </c>
      <c r="M318">
        <f t="shared" si="32"/>
        <v>-9.2812854827431832E-2</v>
      </c>
      <c r="N318" s="13">
        <f t="shared" si="33"/>
        <v>1.2411177346699563E-8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6.1497721132061436</v>
      </c>
      <c r="H319" s="10">
        <f t="shared" si="34"/>
        <v>-9.1404013418804442E-2</v>
      </c>
      <c r="I319">
        <f t="shared" si="30"/>
        <v>-1.0968481610256533</v>
      </c>
      <c r="K319">
        <f t="shared" si="31"/>
        <v>-9.1529539101276688E-2</v>
      </c>
      <c r="M319">
        <f t="shared" si="32"/>
        <v>-9.1529539101276688E-2</v>
      </c>
      <c r="N319" s="13">
        <f t="shared" si="33"/>
        <v>1.5756696960123306E-8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6.1617276144570106</v>
      </c>
      <c r="H320" s="10">
        <f t="shared" si="34"/>
        <v>-9.01241611330732E-2</v>
      </c>
      <c r="I320">
        <f t="shared" si="30"/>
        <v>-1.0814899335968784</v>
      </c>
      <c r="K320">
        <f t="shared" si="31"/>
        <v>-9.0263697192663347E-2</v>
      </c>
      <c r="M320">
        <f t="shared" si="32"/>
        <v>-9.0263697192663347E-2</v>
      </c>
      <c r="N320" s="13">
        <f t="shared" si="33"/>
        <v>1.9470311925945311E-8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6.1736831157078909</v>
      </c>
      <c r="H321" s="10">
        <f t="shared" si="34"/>
        <v>-8.8861664377673136E-2</v>
      </c>
      <c r="I321">
        <f t="shared" si="30"/>
        <v>-1.0663399725320777</v>
      </c>
      <c r="K321">
        <f t="shared" si="31"/>
        <v>-8.9015098837875131E-2</v>
      </c>
      <c r="M321">
        <f t="shared" si="32"/>
        <v>-8.9015098837875131E-2</v>
      </c>
      <c r="N321" s="13">
        <f t="shared" si="33"/>
        <v>2.3542133577477731E-8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6.185638616958764</v>
      </c>
      <c r="H322" s="10">
        <f t="shared" si="34"/>
        <v>-8.7616297767571003E-2</v>
      </c>
      <c r="I322">
        <f t="shared" si="30"/>
        <v>-1.051395573210852</v>
      </c>
      <c r="K322">
        <f t="shared" si="31"/>
        <v>-8.7783516587253752E-2</v>
      </c>
      <c r="M322">
        <f t="shared" si="32"/>
        <v>-8.7783516587253752E-2</v>
      </c>
      <c r="N322" s="13">
        <f t="shared" si="33"/>
        <v>2.7962133656091722E-8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6.1975941182096381</v>
      </c>
      <c r="H323" s="10">
        <f t="shared" si="34"/>
        <v>-8.638783863428881E-2</v>
      </c>
      <c r="I323">
        <f t="shared" si="30"/>
        <v>-1.0366540636114658</v>
      </c>
      <c r="K323">
        <f t="shared" si="31"/>
        <v>-8.6568725777342759E-2</v>
      </c>
      <c r="M323">
        <f t="shared" si="32"/>
        <v>-8.6568725777342759E-2</v>
      </c>
      <c r="N323" s="13">
        <f t="shared" si="33"/>
        <v>3.2720158522219544E-8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6.209549619460506</v>
      </c>
      <c r="H324" s="10">
        <f t="shared" si="34"/>
        <v>-8.5176066998742556E-2</v>
      </c>
      <c r="I324">
        <f t="shared" si="30"/>
        <v>-1.0221128039849106</v>
      </c>
      <c r="K324">
        <f t="shared" si="31"/>
        <v>-8.5370504503108985E-2</v>
      </c>
      <c r="M324">
        <f t="shared" si="32"/>
        <v>-8.5370504503108985E-2</v>
      </c>
      <c r="N324" s="13">
        <f t="shared" si="33"/>
        <v>3.7805943104245198E-8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6.2215051207113854</v>
      </c>
      <c r="H325" s="10">
        <f t="shared" si="34"/>
        <v>-8.3980765544165767E-2</v>
      </c>
      <c r="I325">
        <f t="shared" si="30"/>
        <v>-1.0077691865299891</v>
      </c>
      <c r="K325">
        <f t="shared" si="31"/>
        <v>-8.4188633590230294E-2</v>
      </c>
      <c r="M325">
        <f t="shared" si="32"/>
        <v>-8.4188633590230294E-2</v>
      </c>
      <c r="N325" s="13">
        <f t="shared" si="33"/>
        <v>4.3209124574684372E-8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6.2334606219622595</v>
      </c>
      <c r="H326" s="10">
        <f t="shared" si="34"/>
        <v>-8.2801719589141606E-2</v>
      </c>
      <c r="I326">
        <f t="shared" si="30"/>
        <v>-0.99362063506969922</v>
      </c>
      <c r="K326">
        <f t="shared" si="31"/>
        <v>-8.3022896567474164E-2</v>
      </c>
      <c r="M326">
        <f t="shared" si="32"/>
        <v>-8.3022896567474164E-2</v>
      </c>
      <c r="N326" s="13">
        <f t="shared" si="33"/>
        <v>4.8919255744320536E-8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6.2454161232131336</v>
      </c>
      <c r="H327" s="10">
        <f t="shared" si="34"/>
        <v>-8.163871706072845E-2</v>
      </c>
      <c r="I327">
        <f t="shared" si="30"/>
        <v>-0.97966460472874139</v>
      </c>
      <c r="K327">
        <f t="shared" si="31"/>
        <v>-8.1873079639155605E-2</v>
      </c>
      <c r="M327">
        <f t="shared" si="32"/>
        <v>-8.1873079639155605E-2</v>
      </c>
      <c r="N327" s="13">
        <f t="shared" si="33"/>
        <v>5.4925818167024494E-8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6.2573716244640067</v>
      </c>
      <c r="H328" s="10">
        <f t="shared" si="34"/>
        <v>-8.049154846770612E-2</v>
      </c>
      <c r="I328">
        <f t="shared" si="30"/>
        <v>-0.96589858161247344</v>
      </c>
      <c r="K328">
        <f t="shared" si="31"/>
        <v>-8.0738971657698722E-2</v>
      </c>
      <c r="M328">
        <f t="shared" si="32"/>
        <v>-8.0738971657698722E-2</v>
      </c>
      <c r="N328" s="13">
        <f t="shared" si="33"/>
        <v>6.1218234946115024E-8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6.2693271257148808</v>
      </c>
      <c r="H329" s="10">
        <f t="shared" si="34"/>
        <v>-7.936000687393685E-2</v>
      </c>
      <c r="I329">
        <f t="shared" si="30"/>
        <v>-0.9523200824872422</v>
      </c>
      <c r="K329">
        <f t="shared" si="31"/>
        <v>-7.9620364096298551E-2</v>
      </c>
      <c r="M329">
        <f t="shared" si="32"/>
        <v>-7.9620364096298551E-2</v>
      </c>
      <c r="N329" s="13">
        <f t="shared" si="33"/>
        <v>6.7785883235900338E-8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6.2812826269657549</v>
      </c>
      <c r="H330" s="10">
        <f t="shared" si="34"/>
        <v>-7.8243887871849258E-2</v>
      </c>
      <c r="I330">
        <f t="shared" si="30"/>
        <v>-0.93892665446219103</v>
      </c>
      <c r="K330">
        <f t="shared" si="31"/>
        <v>-7.851705102169422E-2</v>
      </c>
      <c r="M330">
        <f t="shared" si="32"/>
        <v>-7.851705102169422E-2</v>
      </c>
      <c r="N330" s="13">
        <f t="shared" si="33"/>
        <v>7.4618106433221553E-8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6.2932381282166281</v>
      </c>
      <c r="H331" s="10">
        <f t="shared" si="34"/>
        <v>-7.7142989556051908E-2</v>
      </c>
      <c r="I331">
        <f t="shared" si="30"/>
        <v>-0.92571587467262284</v>
      </c>
      <c r="K331">
        <f t="shared" si="31"/>
        <v>-7.7428829067056087E-2</v>
      </c>
      <c r="M331">
        <f t="shared" si="32"/>
        <v>-7.7428829067056087E-2</v>
      </c>
      <c r="N331" s="13">
        <f t="shared" si="33"/>
        <v>8.1704226051108447E-8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6.3051936294675022</v>
      </c>
      <c r="H332" s="10">
        <f t="shared" si="34"/>
        <v>-7.6057112497079762E-2</v>
      </c>
      <c r="I332">
        <f t="shared" si="30"/>
        <v>-0.9126853499649572</v>
      </c>
      <c r="K332">
        <f t="shared" si="31"/>
        <v>-7.6355497404995379E-2</v>
      </c>
      <c r="M332">
        <f t="shared" si="32"/>
        <v>-7.6355497404995379E-2</v>
      </c>
      <c r="N332" s="13">
        <f t="shared" si="33"/>
        <v>8.9033553271810909E-8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6.3171491307183762</v>
      </c>
      <c r="H333" s="10">
        <f t="shared" si="34"/>
        <v>-7.4986059715279663E-2</v>
      </c>
      <c r="I333">
        <f t="shared" si="30"/>
        <v>-0.89983271658335595</v>
      </c>
      <c r="K333">
        <f t="shared" si="31"/>
        <v>-7.5296857720701243E-2</v>
      </c>
      <c r="M333">
        <f t="shared" si="32"/>
        <v>-7.5296857720701243E-2</v>
      </c>
      <c r="N333" s="13">
        <f t="shared" si="33"/>
        <v>9.6595400174033011E-8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6.3291046319692494</v>
      </c>
      <c r="H334" s="10">
        <f t="shared" si="34"/>
        <v>-7.3929636654838732E-2</v>
      </c>
      <c r="I334">
        <f t="shared" si="30"/>
        <v>-0.88715563985806478</v>
      </c>
      <c r="K334">
        <f t="shared" si="31"/>
        <v>-7.4252714185209165E-2</v>
      </c>
      <c r="M334">
        <f t="shared" si="32"/>
        <v>-7.4252714185209165E-2</v>
      </c>
      <c r="N334" s="13">
        <f t="shared" si="33"/>
        <v>1.0437909063025811E-7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6.3410601332201244</v>
      </c>
      <c r="H335" s="10">
        <f t="shared" si="34"/>
        <v>-7.2887651157959574E-2</v>
      </c>
      <c r="I335">
        <f t="shared" si="30"/>
        <v>-0.87465181389551483</v>
      </c>
      <c r="K335">
        <f t="shared" si="31"/>
        <v>-7.3222873428807358E-2</v>
      </c>
      <c r="M335">
        <f t="shared" si="32"/>
        <v>-7.3222873428807358E-2</v>
      </c>
      <c r="N335" s="13">
        <f t="shared" si="33"/>
        <v>1.1237397087234557E-7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6.3530156344709976</v>
      </c>
      <c r="H336" s="10">
        <f t="shared" si="34"/>
        <v>-7.1859913439187503E-2</v>
      </c>
      <c r="I336">
        <f t="shared" si="30"/>
        <v>-0.86231896127024998</v>
      </c>
      <c r="K336">
        <f t="shared" si="31"/>
        <v>-7.2207144514585112E-2</v>
      </c>
      <c r="M336">
        <f t="shared" si="32"/>
        <v>-7.2207144514585112E-2</v>
      </c>
      <c r="N336" s="13">
        <f t="shared" si="33"/>
        <v>1.205694197217795E-7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6.3649711357218708</v>
      </c>
      <c r="H337" s="10">
        <f t="shared" si="34"/>
        <v>-7.0846236059891932E-2</v>
      </c>
      <c r="I337">
        <f t="shared" si="30"/>
        <v>-0.85015483271870318</v>
      </c>
      <c r="K337">
        <f t="shared" si="31"/>
        <v>-7.1205338912127047E-2</v>
      </c>
      <c r="M337">
        <f t="shared" si="32"/>
        <v>-7.1205338912127047E-2</v>
      </c>
      <c r="N337" s="13">
        <f t="shared" si="33"/>
        <v>1.2895485848339545E-7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6.3769266369727449</v>
      </c>
      <c r="H338" s="10">
        <f t="shared" si="34"/>
        <v>-6.9846433902907235E-2</v>
      </c>
      <c r="I338">
        <f t="shared" si="30"/>
        <v>-0.83815720683488681</v>
      </c>
      <c r="K338">
        <f t="shared" si="31"/>
        <v>-7.0217270471358145E-2</v>
      </c>
      <c r="M338">
        <f t="shared" si="32"/>
        <v>-7.0217270471358145E-2</v>
      </c>
      <c r="N338" s="13">
        <f t="shared" si="33"/>
        <v>1.37519760500447E-7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6.3888821382236189</v>
      </c>
      <c r="H339" s="10">
        <f t="shared" si="34"/>
        <v>-6.8860324147334742E-2</v>
      </c>
      <c r="I339">
        <f t="shared" si="30"/>
        <v>-0.82632388976801696</v>
      </c>
      <c r="K339">
        <f t="shared" si="31"/>
        <v>-6.9242755396544342E-2</v>
      </c>
      <c r="M339">
        <f t="shared" si="32"/>
        <v>-6.9242755396544342E-2</v>
      </c>
      <c r="N339" s="13">
        <f t="shared" si="33"/>
        <v>1.4625366037201511E-7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6.4008376394744921</v>
      </c>
      <c r="H340" s="10">
        <f t="shared" si="34"/>
        <v>-6.7887726243510554E-2</v>
      </c>
      <c r="I340">
        <f t="shared" ref="I340:I403" si="37">H340*$E$6</f>
        <v>-0.81465271492212665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-6.8281612220450275E-2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-6.8281612220450275E-2</v>
      </c>
      <c r="N340" s="13">
        <f t="shared" ref="N340:N403" si="40">(M340-H340)^2*O340</f>
        <v>1.5514616282975777E-7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6.4127931407253653</v>
      </c>
      <c r="H341" s="10">
        <f t="shared" ref="H341:H404" si="41">-(-$B$4)*(1+D341+$E$5*D341^3)*EXP(-D341)</f>
        <v>-6.6928461888140625E-2</v>
      </c>
      <c r="I341">
        <f t="shared" si="37"/>
        <v>-0.80314154265768756</v>
      </c>
      <c r="K341">
        <f t="shared" si="38"/>
        <v>-6.7333661778659001E-2</v>
      </c>
      <c r="M341">
        <f t="shared" si="39"/>
        <v>-6.7333661778659001E-2</v>
      </c>
      <c r="N341" s="13">
        <f t="shared" si="40"/>
        <v>1.6418695127610409E-7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6.4247486419762403</v>
      </c>
      <c r="H342" s="10">
        <f t="shared" si="41"/>
        <v>-6.5982354999607307E-2</v>
      </c>
      <c r="I342">
        <f t="shared" si="37"/>
        <v>-0.79178825999528768</v>
      </c>
      <c r="K342">
        <f t="shared" si="38"/>
        <v>-6.6398727184058287E-2</v>
      </c>
      <c r="M342">
        <f t="shared" si="39"/>
        <v>-6.6398727184058287E-2</v>
      </c>
      <c r="N342" s="13">
        <f t="shared" si="40"/>
        <v>1.7336579598448129E-7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6.4367041432271144</v>
      </c>
      <c r="H343" s="10">
        <f t="shared" si="41"/>
        <v>-6.5049231693448284E-2</v>
      </c>
      <c r="I343">
        <f t="shared" si="37"/>
        <v>-0.78059078032137941</v>
      </c>
      <c r="K343">
        <f t="shared" si="38"/>
        <v>-6.5476633801493586E-2</v>
      </c>
      <c r="M343">
        <f t="shared" si="39"/>
        <v>-6.5476633801493586E-2</v>
      </c>
      <c r="N343" s="13">
        <f t="shared" si="40"/>
        <v>1.8267256196156819E-7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6.4486596444779876</v>
      </c>
      <c r="H344" s="10">
        <f t="shared" si="41"/>
        <v>-6.4128920258012215E-2</v>
      </c>
      <c r="I344">
        <f t="shared" si="37"/>
        <v>-0.76954704309614663</v>
      </c>
      <c r="K344">
        <f t="shared" si="38"/>
        <v>-6.4567209222593527E-2</v>
      </c>
      <c r="M344">
        <f t="shared" si="39"/>
        <v>-6.4567209222593527E-2</v>
      </c>
      <c r="N344" s="13">
        <f t="shared" si="40"/>
        <v>1.920972164737591E-7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6.4606151457288608</v>
      </c>
      <c r="H345" s="10">
        <f t="shared" si="41"/>
        <v>-6.3221251130291048E-2</v>
      </c>
      <c r="I345">
        <f t="shared" si="37"/>
        <v>-0.75865501356349263</v>
      </c>
      <c r="K345">
        <f t="shared" si="38"/>
        <v>-6.3670283240768413E-2</v>
      </c>
      <c r="M345">
        <f t="shared" si="39"/>
        <v>-6.3670283240768413E-2</v>
      </c>
      <c r="N345" s="13">
        <f t="shared" si="40"/>
        <v>2.0162983623975683E-7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6.4725706469797348</v>
      </c>
      <c r="H346" s="10">
        <f t="shared" si="41"/>
        <v>-6.2326056871933169E-2</v>
      </c>
      <c r="I346">
        <f t="shared" si="37"/>
        <v>-0.74791268246319809</v>
      </c>
      <c r="K346">
        <f t="shared" si="38"/>
        <v>-6.2785687826386105E-2</v>
      </c>
      <c r="M346">
        <f t="shared" si="39"/>
        <v>-6.2785687826386105E-2</v>
      </c>
      <c r="N346" s="13">
        <f t="shared" si="40"/>
        <v>2.1126061429131682E-7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6.4845261482306098</v>
      </c>
      <c r="H347" s="10">
        <f t="shared" si="41"/>
        <v>-6.1443172145437548E-2</v>
      </c>
      <c r="I347">
        <f t="shared" si="37"/>
        <v>-0.73731806574525061</v>
      </c>
      <c r="K347">
        <f t="shared" si="38"/>
        <v>-6.191325710212673E-2</v>
      </c>
      <c r="M347">
        <f t="shared" si="39"/>
        <v>-6.191325710212673E-2</v>
      </c>
      <c r="N347" s="13">
        <f t="shared" si="40"/>
        <v>2.2097986650546996E-7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6.496481649481483</v>
      </c>
      <c r="H348" s="10">
        <f t="shared" si="41"/>
        <v>-6.0572433690531897E-2</v>
      </c>
      <c r="I348">
        <f t="shared" si="37"/>
        <v>-0.7268692042863828</v>
      </c>
      <c r="K348">
        <f t="shared" si="38"/>
        <v>-6.1052827318518521E-2</v>
      </c>
      <c r="M348">
        <f t="shared" si="39"/>
        <v>-6.1052827318518521E-2</v>
      </c>
      <c r="N348" s="13">
        <f t="shared" si="40"/>
        <v>2.3077803781015052E-7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6.5084371507323562</v>
      </c>
      <c r="H349" s="10">
        <f t="shared" si="41"/>
        <v>-5.9713680300735053E-2</v>
      </c>
      <c r="I349">
        <f t="shared" si="37"/>
        <v>-0.71656416360882069</v>
      </c>
      <c r="K349">
        <f t="shared" si="38"/>
        <v>-6.0204236829656019E-2</v>
      </c>
      <c r="M349">
        <f t="shared" si="39"/>
        <v>-6.0204236829656019E-2</v>
      </c>
      <c r="N349" s="13">
        <f t="shared" si="40"/>
        <v>2.4064570806698625E-7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6.5203926519832303</v>
      </c>
      <c r="H350" s="10">
        <f t="shared" si="41"/>
        <v>-5.8866752800106788E-2</v>
      </c>
      <c r="I350">
        <f t="shared" si="37"/>
        <v>-0.70640103360128148</v>
      </c>
      <c r="K350">
        <f t="shared" si="38"/>
        <v>-5.9367326069104914E-2</v>
      </c>
      <c r="M350">
        <f t="shared" si="39"/>
        <v>-5.9367326069104914E-2</v>
      </c>
      <c r="N350" s="13">
        <f t="shared" si="40"/>
        <v>2.5057359763547077E-7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6.5323481532341043</v>
      </c>
      <c r="H351" s="10">
        <f t="shared" si="41"/>
        <v>-5.8031494020184184E-2</v>
      </c>
      <c r="I351">
        <f t="shared" si="37"/>
        <v>-0.69637792824221023</v>
      </c>
      <c r="K351">
        <f t="shared" si="38"/>
        <v>-5.8541937525992724E-2</v>
      </c>
      <c r="M351">
        <f t="shared" si="39"/>
        <v>-5.8541937525992724E-2</v>
      </c>
      <c r="N351" s="13">
        <f t="shared" si="40"/>
        <v>2.6055257262211319E-7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6.5443036544849775</v>
      </c>
      <c r="H352" s="10">
        <f t="shared" si="41"/>
        <v>-5.7207748777107777E-2</v>
      </c>
      <c r="I352">
        <f t="shared" si="37"/>
        <v>-0.68649298532529335</v>
      </c>
      <c r="K352">
        <f t="shared" si="38"/>
        <v>-5.7727915721288249E-2</v>
      </c>
      <c r="M352">
        <f t="shared" si="39"/>
        <v>-5.7727915721288249E-2</v>
      </c>
      <c r="N352" s="13">
        <f t="shared" si="40"/>
        <v>2.7057364981805068E-7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6.5562591557358507</v>
      </c>
      <c r="H353" s="10">
        <f t="shared" si="41"/>
        <v>-5.6395363848936869E-2</v>
      </c>
      <c r="I353">
        <f t="shared" si="37"/>
        <v>-0.67674436618724243</v>
      </c>
      <c r="K353">
        <f t="shared" si="38"/>
        <v>-5.6925107184270483E-2</v>
      </c>
      <c r="M353">
        <f t="shared" si="39"/>
        <v>-5.6925107184270483E-2</v>
      </c>
      <c r="N353" s="13">
        <f t="shared" si="40"/>
        <v>2.8062800133038207E-7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6.5682146569867257</v>
      </c>
      <c r="H354" s="10">
        <f t="shared" si="41"/>
        <v>-5.5594187953156189E-2</v>
      </c>
      <c r="I354">
        <f t="shared" si="37"/>
        <v>-0.6671302554378743</v>
      </c>
      <c r="K354">
        <f t="shared" si="38"/>
        <v>-5.6133360429189608E-2</v>
      </c>
      <c r="M354">
        <f t="shared" si="39"/>
        <v>-5.6133360429189608E-2</v>
      </c>
      <c r="N354" s="13">
        <f t="shared" si="40"/>
        <v>2.9070695891200727E-7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6.5801701582375998</v>
      </c>
      <c r="H355" s="10">
        <f t="shared" si="41"/>
        <v>-5.4804071724373446E-2</v>
      </c>
      <c r="I355">
        <f t="shared" si="37"/>
        <v>-0.6576488606924813</v>
      </c>
      <c r="K355">
        <f t="shared" si="38"/>
        <v>-5.5352525932119812E-2</v>
      </c>
      <c r="M355">
        <f t="shared" si="39"/>
        <v>-5.5352525932119812E-2</v>
      </c>
      <c r="N355" s="13">
        <f t="shared" si="40"/>
        <v>3.0080201799469351E-7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6.592125659488473</v>
      </c>
      <c r="H356" s="10">
        <f t="shared" si="41"/>
        <v>-5.4024867692209814E-2</v>
      </c>
      <c r="I356">
        <f t="shared" si="37"/>
        <v>-0.64829841230651775</v>
      </c>
      <c r="K356">
        <f t="shared" si="38"/>
        <v>-5.4582456108005578E-2</v>
      </c>
      <c r="M356">
        <f t="shared" si="39"/>
        <v>-5.4582456108005578E-2</v>
      </c>
      <c r="N356" s="13">
        <f t="shared" si="40"/>
        <v>3.109048414296294E-7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6.6040811607393461</v>
      </c>
      <c r="H357" s="10">
        <f t="shared" si="41"/>
        <v>-5.3256430259382523E-2</v>
      </c>
      <c r="I357">
        <f t="shared" si="37"/>
        <v>-0.63907716311259022</v>
      </c>
      <c r="K357">
        <f t="shared" si="38"/>
        <v>-5.3823005287902688E-2</v>
      </c>
      <c r="M357">
        <f t="shared" si="39"/>
        <v>-5.3823005287902688E-2</v>
      </c>
      <c r="N357" s="13">
        <f t="shared" si="40"/>
        <v>3.2100726294262592E-7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6.6160366619902202</v>
      </c>
      <c r="H358" s="10">
        <f t="shared" si="41"/>
        <v>-5.2498615679981236E-2</v>
      </c>
      <c r="I358">
        <f t="shared" si="37"/>
        <v>-0.62998338815977484</v>
      </c>
      <c r="K358">
        <f t="shared" si="38"/>
        <v>-5.3074029696414157E-2</v>
      </c>
      <c r="M358">
        <f t="shared" si="39"/>
        <v>-5.3074029696414157E-2</v>
      </c>
      <c r="N358" s="13">
        <f t="shared" si="40"/>
        <v>3.3110129030746562E-7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6.6279921632410952</v>
      </c>
      <c r="H359" s="10">
        <f t="shared" si="41"/>
        <v>-5.1751282037937794E-2</v>
      </c>
      <c r="I359">
        <f t="shared" si="37"/>
        <v>-0.62101538445525351</v>
      </c>
      <c r="K359">
        <f t="shared" si="38"/>
        <v>-5.2335387429322658E-2</v>
      </c>
      <c r="M359">
        <f t="shared" si="39"/>
        <v>-5.2335387429322658E-2</v>
      </c>
      <c r="N359" s="13">
        <f t="shared" si="40"/>
        <v>3.411791082448645E-7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6.6399476644919684</v>
      </c>
      <c r="H360" s="10">
        <f t="shared" si="41"/>
        <v>-5.1014289225689742E-2</v>
      </c>
      <c r="I360">
        <f t="shared" si="37"/>
        <v>-0.61217147070827693</v>
      </c>
      <c r="K360">
        <f t="shared" si="38"/>
        <v>-5.1606938431419357E-2</v>
      </c>
      <c r="M360">
        <f t="shared" si="39"/>
        <v>-5.1606938431419357E-2</v>
      </c>
      <c r="N360" s="13">
        <f t="shared" si="40"/>
        <v>3.5123308105194298E-7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6.6519031657428407</v>
      </c>
      <c r="H361" s="10">
        <f t="shared" si="41"/>
        <v>-5.0287498923038368E-2</v>
      </c>
      <c r="I361">
        <f t="shared" si="37"/>
        <v>-0.60344998707646047</v>
      </c>
      <c r="K361">
        <f t="shared" si="38"/>
        <v>-5.0888544474529188E-2</v>
      </c>
      <c r="M361">
        <f t="shared" si="39"/>
        <v>-5.0888544474529188E-2</v>
      </c>
      <c r="N361" s="13">
        <f t="shared" si="40"/>
        <v>3.6125575496690362E-7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6.6638586669937157</v>
      </c>
      <c r="H362" s="10">
        <f t="shared" si="41"/>
        <v>-4.9570774576200197E-2</v>
      </c>
      <c r="I362">
        <f t="shared" si="37"/>
        <v>-0.59484929491440242</v>
      </c>
      <c r="K362">
        <f t="shared" si="38"/>
        <v>-5.0180069135734348E-2</v>
      </c>
      <c r="M362">
        <f t="shared" si="39"/>
        <v>-5.0180069135734348E-2</v>
      </c>
      <c r="N362" s="13">
        <f t="shared" si="40"/>
        <v>3.7123986027791564E-7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6.6758141682445897</v>
      </c>
      <c r="H363" s="10">
        <f t="shared" si="41"/>
        <v>-4.8863981377053507E-2</v>
      </c>
      <c r="I363">
        <f t="shared" si="37"/>
        <v>-0.58636777652464211</v>
      </c>
      <c r="K363">
        <f t="shared" si="38"/>
        <v>-4.9481377775796455E-2</v>
      </c>
      <c r="M363">
        <f t="shared" si="39"/>
        <v>-4.9481377775796455E-2</v>
      </c>
      <c r="N363" s="13">
        <f t="shared" si="40"/>
        <v>3.8117831318076075E-7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6.6877696694954629</v>
      </c>
      <c r="H364" s="10">
        <f t="shared" si="41"/>
        <v>-4.8166986242578202E-2</v>
      </c>
      <c r="I364">
        <f t="shared" si="37"/>
        <v>-0.57800383491093843</v>
      </c>
      <c r="K364">
        <f t="shared" si="38"/>
        <v>-4.8792337517774689E-2</v>
      </c>
      <c r="M364">
        <f t="shared" si="39"/>
        <v>-4.8792337517774689E-2</v>
      </c>
      <c r="N364" s="13">
        <f t="shared" si="40"/>
        <v>3.9106421738987217E-7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6.6997251707463361</v>
      </c>
      <c r="H365" s="10">
        <f t="shared" si="41"/>
        <v>-4.7479657794490183E-2</v>
      </c>
      <c r="I365">
        <f t="shared" si="37"/>
        <v>-0.56975589353388223</v>
      </c>
      <c r="K365">
        <f t="shared" si="38"/>
        <v>-4.8112817225843811E-2</v>
      </c>
      <c r="M365">
        <f t="shared" si="39"/>
        <v>-4.8112817225843811E-2</v>
      </c>
      <c r="N365" s="13">
        <f t="shared" si="40"/>
        <v>4.008908655120491E-7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6.7116806719972111</v>
      </c>
      <c r="H366" s="10">
        <f t="shared" si="41"/>
        <v>-4.6801866339069159E-2</v>
      </c>
      <c r="I366">
        <f t="shared" si="37"/>
        <v>-0.56162239606882991</v>
      </c>
      <c r="K366">
        <f t="shared" si="38"/>
        <v>-4.7442687484309708E-2</v>
      </c>
      <c r="M366">
        <f t="shared" si="39"/>
        <v>-4.7442687484309708E-2</v>
      </c>
      <c r="N366" s="13">
        <f t="shared" si="40"/>
        <v>4.1065174018740816E-7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6.7236361732480852</v>
      </c>
      <c r="H367" s="10">
        <f t="shared" si="41"/>
        <v>-4.6133483847180093E-2</v>
      </c>
      <c r="I367">
        <f t="shared" si="37"/>
        <v>-0.55360180616616117</v>
      </c>
      <c r="K367">
        <f t="shared" si="38"/>
        <v>-4.6781820576824146E-2</v>
      </c>
      <c r="M367">
        <f t="shared" si="39"/>
        <v>-4.6781820576824146E-2</v>
      </c>
      <c r="N367" s="13">
        <f t="shared" si="40"/>
        <v>4.2034051500554572E-7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6.7355916744989583</v>
      </c>
      <c r="H368" s="10">
        <f t="shared" si="41"/>
        <v>-4.5474383934487696E-2</v>
      </c>
      <c r="I368">
        <f t="shared" si="37"/>
        <v>-0.54569260721385238</v>
      </c>
      <c r="K368">
        <f t="shared" si="38"/>
        <v>-4.6130090465796192E-2</v>
      </c>
      <c r="M368">
        <f t="shared" si="39"/>
        <v>-4.6130090465796192E-2</v>
      </c>
      <c r="N368" s="13">
        <f t="shared" si="40"/>
        <v>4.2995105520061983E-7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6.7475471757498315</v>
      </c>
      <c r="H369" s="10">
        <f t="shared" si="41"/>
        <v>-4.4824441841863703E-2</v>
      </c>
      <c r="I369">
        <f t="shared" si="37"/>
        <v>-0.53789330210236441</v>
      </c>
      <c r="K369">
        <f t="shared" si="38"/>
        <v>-4.5487372772002599E-2</v>
      </c>
      <c r="M369">
        <f t="shared" si="39"/>
        <v>-4.5487372772002599E-2</v>
      </c>
      <c r="N369" s="13">
        <f t="shared" si="40"/>
        <v>4.3947741813482119E-7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6.7595026770007056</v>
      </c>
      <c r="H370" s="10">
        <f t="shared" si="41"/>
        <v>-4.4183534415986186E-2</v>
      </c>
      <c r="I370">
        <f t="shared" si="37"/>
        <v>-0.53020241299183424</v>
      </c>
      <c r="K370">
        <f t="shared" si="38"/>
        <v>-4.4853544754395895E-2</v>
      </c>
      <c r="M370">
        <f t="shared" si="39"/>
        <v>-4.4853544754395895E-2</v>
      </c>
      <c r="N370" s="13">
        <f t="shared" si="40"/>
        <v>4.4891385357589232E-7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6.7714581782515806</v>
      </c>
      <c r="H371" s="10">
        <f t="shared" si="41"/>
        <v>-4.3551540090130965E-2</v>
      </c>
      <c r="I371">
        <f t="shared" si="37"/>
        <v>-0.52261848108157161</v>
      </c>
      <c r="K371">
        <f t="shared" si="38"/>
        <v>-4.4228485290109761E-2</v>
      </c>
      <c r="M371">
        <f t="shared" si="39"/>
        <v>-4.4228485290109761E-2</v>
      </c>
      <c r="N371" s="13">
        <f t="shared" si="40"/>
        <v>4.5825480377433166E-7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6.7834136795024529</v>
      </c>
      <c r="H372" s="10">
        <f t="shared" si="41"/>
        <v>-4.2928338865153556E-2</v>
      </c>
      <c r="I372">
        <f t="shared" si="37"/>
        <v>-0.51514006638184262</v>
      </c>
      <c r="K372">
        <f t="shared" si="38"/>
        <v>-4.3612074854661308E-2</v>
      </c>
      <c r="M372">
        <f t="shared" si="39"/>
        <v>-4.3612074854661308E-2</v>
      </c>
      <c r="N372" s="13">
        <f t="shared" si="40"/>
        <v>4.6749490334814384E-7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6.7953691807533261</v>
      </c>
      <c r="H373" s="10">
        <f t="shared" si="41"/>
        <v>-4.231381229066225E-2</v>
      </c>
      <c r="I373">
        <f t="shared" si="37"/>
        <v>-0.50776574748794701</v>
      </c>
      <c r="K373">
        <f t="shared" si="38"/>
        <v>-4.3004195502350018E-2</v>
      </c>
      <c r="M373">
        <f t="shared" si="39"/>
        <v>-4.3004195502350018E-2</v>
      </c>
      <c r="N373" s="13">
        <f t="shared" si="40"/>
        <v>4.7662897898031649E-7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6.807324682004201</v>
      </c>
      <c r="H374" s="10">
        <f t="shared" si="41"/>
        <v>-4.170784344638042E-2</v>
      </c>
      <c r="I374">
        <f t="shared" si="37"/>
        <v>-0.50049412135656501</v>
      </c>
      <c r="K374">
        <f t="shared" si="38"/>
        <v>-4.2404730846853096E-2</v>
      </c>
      <c r="M374">
        <f t="shared" si="39"/>
        <v>-4.2404730846853096E-2</v>
      </c>
      <c r="N374" s="13">
        <f t="shared" si="40"/>
        <v>4.8565204893756402E-7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6.8192801832550751</v>
      </c>
      <c r="H375" s="10">
        <f t="shared" si="41"/>
        <v>-4.1110316923698292E-2</v>
      </c>
      <c r="I375">
        <f t="shared" si="37"/>
        <v>-0.49332380308437951</v>
      </c>
      <c r="K375">
        <f t="shared" si="38"/>
        <v>-4.1813566042016227E-2</v>
      </c>
      <c r="M375">
        <f t="shared" si="39"/>
        <v>-4.1813566042016227E-2</v>
      </c>
      <c r="N375" s="13">
        <f t="shared" si="40"/>
        <v>4.9455932241495268E-7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6.8312356845059483</v>
      </c>
      <c r="H376" s="10">
        <f t="shared" si="41"/>
        <v>-4.0521118807412736E-2</v>
      </c>
      <c r="I376">
        <f t="shared" si="37"/>
        <v>-0.4862534256889528</v>
      </c>
      <c r="K376">
        <f t="shared" si="38"/>
        <v>-4.123058776283911E-2</v>
      </c>
      <c r="M376">
        <f t="shared" si="39"/>
        <v>-4.123058776283911E-2</v>
      </c>
      <c r="N376" s="13">
        <f t="shared" si="40"/>
        <v>5.0334619871379127E-7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6.8431911857568215</v>
      </c>
      <c r="H377" s="10">
        <f t="shared" si="41"/>
        <v>-3.9940136657654703E-2</v>
      </c>
      <c r="I377">
        <f t="shared" si="37"/>
        <v>-0.47928163989185646</v>
      </c>
      <c r="K377">
        <f t="shared" si="38"/>
        <v>-4.0655684186655598E-2</v>
      </c>
      <c r="M377">
        <f t="shared" si="39"/>
        <v>-4.0655684186655598E-2</v>
      </c>
      <c r="N377" s="13">
        <f t="shared" si="40"/>
        <v>5.1200826625928753E-7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6.8551466870076956</v>
      </c>
      <c r="H378" s="10">
        <f t="shared" si="41"/>
        <v>-3.9367259492003058E-2</v>
      </c>
      <c r="I378">
        <f t="shared" si="37"/>
        <v>-0.47240711390403667</v>
      </c>
      <c r="K378">
        <f t="shared" si="38"/>
        <v>-4.0088744974507109E-2</v>
      </c>
      <c r="M378">
        <f t="shared" si="39"/>
        <v>-4.0088744974507109E-2</v>
      </c>
      <c r="N378" s="13">
        <f t="shared" si="40"/>
        <v>5.20541301464104E-7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6.8671021882585705</v>
      </c>
      <c r="H379" s="10">
        <f t="shared" si="41"/>
        <v>-3.8802377767784418E-2</v>
      </c>
      <c r="I379">
        <f t="shared" si="37"/>
        <v>-0.46562853321341302</v>
      </c>
      <c r="K379">
        <f t="shared" si="38"/>
        <v>-3.9529661252709444E-2</v>
      </c>
      <c r="M379">
        <f t="shared" si="39"/>
        <v>-3.9529661252709444E-2</v>
      </c>
      <c r="N379" s="13">
        <f t="shared" si="40"/>
        <v>5.2894126744469041E-7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6.8790576895094437</v>
      </c>
      <c r="H380" s="10">
        <f t="shared" si="41"/>
        <v>-3.8245383364557343E-2</v>
      </c>
      <c r="I380">
        <f t="shared" si="37"/>
        <v>-0.45894460037468809</v>
      </c>
      <c r="K380">
        <f t="shared" si="38"/>
        <v>-3.8978325594611375E-2</v>
      </c>
      <c r="M380">
        <f t="shared" si="39"/>
        <v>-3.8978325594611375E-2</v>
      </c>
      <c r="N380" s="13">
        <f t="shared" si="40"/>
        <v>5.3720431259657715E-7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6.8910131907603169</v>
      </c>
      <c r="H381" s="10">
        <f t="shared" si="41"/>
        <v>-3.7696169566780791E-2</v>
      </c>
      <c r="I381">
        <f t="shared" si="37"/>
        <v>-0.45235403480136949</v>
      </c>
      <c r="K381">
        <f t="shared" si="38"/>
        <v>-3.8434632002543739E-2</v>
      </c>
      <c r="M381">
        <f t="shared" si="39"/>
        <v>-3.8434632002543739E-2</v>
      </c>
      <c r="N381" s="13">
        <f t="shared" si="40"/>
        <v>5.4532676903294726E-7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6.902968692011191</v>
      </c>
      <c r="H382" s="10">
        <f t="shared" si="41"/>
        <v>-3.7154631046664909E-2</v>
      </c>
      <c r="I382">
        <f t="shared" si="37"/>
        <v>-0.44585557255997887</v>
      </c>
      <c r="K382">
        <f t="shared" si="38"/>
        <v>-3.789847588996044E-2</v>
      </c>
      <c r="M382">
        <f t="shared" si="39"/>
        <v>-3.789847588996044E-2</v>
      </c>
      <c r="N382" s="13">
        <f t="shared" si="40"/>
        <v>5.5330515089735317E-7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6.914924193262066</v>
      </c>
      <c r="H383" s="10">
        <f t="shared" si="41"/>
        <v>-3.6620663847203923E-2</v>
      </c>
      <c r="I383">
        <f t="shared" si="37"/>
        <v>-0.4394479661664471</v>
      </c>
      <c r="K383">
        <f t="shared" si="38"/>
        <v>-3.7369754063767434E-2</v>
      </c>
      <c r="M383">
        <f t="shared" si="39"/>
        <v>-3.7369754063767434E-2</v>
      </c>
      <c r="N383" s="13">
        <f t="shared" si="40"/>
        <v>5.6113615255116791E-7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6.9268796945129383</v>
      </c>
      <c r="H384" s="10">
        <f t="shared" si="41"/>
        <v>-3.6094165365389619E-2</v>
      </c>
      <c r="I384">
        <f t="shared" si="37"/>
        <v>-0.43312998438467543</v>
      </c>
      <c r="K384">
        <f t="shared" si="38"/>
        <v>-3.6848364706841122E-2</v>
      </c>
      <c r="M384">
        <f t="shared" si="39"/>
        <v>-3.6848364706841122E-2</v>
      </c>
      <c r="N384" s="13">
        <f t="shared" si="40"/>
        <v>5.6881664664588082E-7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6.9388351957638115</v>
      </c>
      <c r="H385" s="10">
        <f t="shared" si="41"/>
        <v>-3.5575034335604348E-2</v>
      </c>
      <c r="I385">
        <f t="shared" si="37"/>
        <v>-0.42690041202725215</v>
      </c>
      <c r="K385">
        <f t="shared" si="38"/>
        <v>-3.6334207360733561E-2</v>
      </c>
      <c r="M385">
        <f t="shared" si="39"/>
        <v>-3.6334207360733561E-2</v>
      </c>
      <c r="N385" s="13">
        <f t="shared" si="40"/>
        <v>5.7634368208384075E-7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6.9507906970146864</v>
      </c>
      <c r="H386" s="10">
        <f t="shared" si="41"/>
        <v>-3.5063170813192733E-2</v>
      </c>
      <c r="I386">
        <f t="shared" si="37"/>
        <v>-0.42075804975831277</v>
      </c>
      <c r="K386">
        <f t="shared" si="38"/>
        <v>-3.5827182908564598E-2</v>
      </c>
      <c r="M386">
        <f t="shared" si="39"/>
        <v>-3.5827182908564598E-2</v>
      </c>
      <c r="N386" s="13">
        <f t="shared" si="40"/>
        <v>5.8371448187450713E-7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6.9627461982655605</v>
      </c>
      <c r="H387" s="10">
        <f t="shared" si="41"/>
        <v>-3.4558476158210422E-2</v>
      </c>
      <c r="I387">
        <f t="shared" si="37"/>
        <v>-0.41470171389852506</v>
      </c>
      <c r="K387">
        <f t="shared" si="38"/>
        <v>-3.5327193558099629E-2</v>
      </c>
      <c r="M387">
        <f t="shared" si="39"/>
        <v>-3.5327193558099629E-2</v>
      </c>
      <c r="N387" s="13">
        <f t="shared" si="40"/>
        <v>5.9092644089242323E-7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6.9747016995164337</v>
      </c>
      <c r="H388" s="10">
        <f t="shared" si="41"/>
        <v>-3.4060853019349496E-2</v>
      </c>
      <c r="I388">
        <f t="shared" si="37"/>
        <v>-0.40873023623219396</v>
      </c>
      <c r="K388">
        <f t="shared" si="38"/>
        <v>-3.4834142825010982E-2</v>
      </c>
      <c r="M388">
        <f t="shared" si="39"/>
        <v>-3.4834142825010982E-2</v>
      </c>
      <c r="N388" s="13">
        <f t="shared" si="40"/>
        <v>5.9797712353997784E-7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6.9866572007673069</v>
      </c>
      <c r="H389" s="10">
        <f t="shared" si="41"/>
        <v>-3.3570205318038365E-2</v>
      </c>
      <c r="I389">
        <f t="shared" si="37"/>
        <v>-0.40284246381646038</v>
      </c>
      <c r="K389">
        <f t="shared" si="38"/>
        <v>-3.4347935516323029E-2</v>
      </c>
      <c r="M389">
        <f t="shared" si="39"/>
        <v>-3.4347935516323029E-2</v>
      </c>
      <c r="N389" s="13">
        <f t="shared" si="40"/>
        <v>6.0486426132390241E-7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6.998612702018181</v>
      </c>
      <c r="H390" s="10">
        <f t="shared" si="41"/>
        <v>-3.3086438232716037E-2</v>
      </c>
      <c r="I390">
        <f t="shared" si="37"/>
        <v>-0.39703725879259244</v>
      </c>
      <c r="K390">
        <f t="shared" si="38"/>
        <v>-3.3868477714039488E-2</v>
      </c>
      <c r="M390">
        <f t="shared" si="39"/>
        <v>-3.3868477714039488E-2</v>
      </c>
      <c r="N390" s="13">
        <f t="shared" si="40"/>
        <v>6.1158575034865314E-7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7.0105682032690559</v>
      </c>
      <c r="H391" s="10">
        <f t="shared" si="41"/>
        <v>-3.260945818327849E-2</v>
      </c>
      <c r="I391">
        <f t="shared" si="37"/>
        <v>-0.39131349819934191</v>
      </c>
      <c r="K391">
        <f t="shared" si="38"/>
        <v>-3.3395676758951512E-2</v>
      </c>
      <c r="M391">
        <f t="shared" si="39"/>
        <v>-3.3395676758951512E-2</v>
      </c>
      <c r="N391" s="13">
        <f t="shared" si="40"/>
        <v>6.1813964873331443E-7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7.0225237045199291</v>
      </c>
      <c r="H392" s="10">
        <f t="shared" si="41"/>
        <v>-3.2139172815696851E-2</v>
      </c>
      <c r="I392">
        <f t="shared" si="37"/>
        <v>-0.38567007378836221</v>
      </c>
      <c r="K392">
        <f t="shared" si="38"/>
        <v>-3.2929441234625649E-2</v>
      </c>
      <c r="M392">
        <f t="shared" si="39"/>
        <v>-3.2929441234625649E-2</v>
      </c>
      <c r="N392" s="13">
        <f t="shared" si="40"/>
        <v>6.2452417395622241E-7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7.0344792057708023</v>
      </c>
      <c r="H393" s="10">
        <f t="shared" si="41"/>
        <v>-3.1675490986805312E-2</v>
      </c>
      <c r="I393">
        <f t="shared" si="37"/>
        <v>-0.38010589184166377</v>
      </c>
      <c r="K393">
        <f t="shared" si="38"/>
        <v>-3.2469680951570011E-2</v>
      </c>
      <c r="M393">
        <f t="shared" si="39"/>
        <v>-3.2469680951570011E-2</v>
      </c>
      <c r="N393" s="13">
        <f t="shared" si="40"/>
        <v>6.3073770013295444E-7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7.0464347070216764</v>
      </c>
      <c r="H394" s="10">
        <f t="shared" si="41"/>
        <v>-3.1218322749258266E-2</v>
      </c>
      <c r="I394">
        <f t="shared" si="37"/>
        <v>-0.37461987299109922</v>
      </c>
      <c r="K394">
        <f t="shared" si="38"/>
        <v>-3.2016306931578462E-2</v>
      </c>
      <c r="M394">
        <f t="shared" si="39"/>
        <v>-3.2016306931578462E-2</v>
      </c>
      <c r="N394" s="13">
        <f t="shared" si="40"/>
        <v>6.3677875523323063E-7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7.0583902082725505</v>
      </c>
      <c r="H395" s="10">
        <f t="shared" si="41"/>
        <v>-3.0767579336654659E-2</v>
      </c>
      <c r="I395">
        <f t="shared" si="37"/>
        <v>-0.36921095203985588</v>
      </c>
      <c r="K395">
        <f t="shared" si="38"/>
        <v>-3.1569231392250437E-2</v>
      </c>
      <c r="M395">
        <f t="shared" si="39"/>
        <v>-3.1569231392250437E-2</v>
      </c>
      <c r="N395" s="13">
        <f t="shared" si="40"/>
        <v>6.4264601824093615E-7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7.0703457095234237</v>
      </c>
      <c r="H396" s="10">
        <f t="shared" si="41"/>
        <v>-3.032317314882902E-2</v>
      </c>
      <c r="I396">
        <f t="shared" si="37"/>
        <v>-0.36387807778594827</v>
      </c>
      <c r="K396">
        <f t="shared" si="38"/>
        <v>-3.1128367731685837E-2</v>
      </c>
      <c r="M396">
        <f t="shared" si="39"/>
        <v>-3.1128367731685837E-2</v>
      </c>
      <c r="N396" s="13">
        <f t="shared" si="40"/>
        <v>6.4833831626196355E-7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7.0823012107742969</v>
      </c>
      <c r="H397" s="10">
        <f t="shared" si="41"/>
        <v>-2.9885017737307073E-2</v>
      </c>
      <c r="I397">
        <f t="shared" si="37"/>
        <v>-0.35862021284768486</v>
      </c>
      <c r="K397">
        <f t="shared" si="38"/>
        <v>-3.0693630513353398E-2</v>
      </c>
      <c r="M397">
        <f t="shared" si="39"/>
        <v>-3.0693630513353398E-2</v>
      </c>
      <c r="N397" s="13">
        <f t="shared" si="40"/>
        <v>6.5385462158534352E-7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7.0942567120251718</v>
      </c>
      <c r="H398" s="10">
        <f t="shared" si="41"/>
        <v>-2.9453027790925415E-2</v>
      </c>
      <c r="I398">
        <f t="shared" si="37"/>
        <v>-0.35343633349110498</v>
      </c>
      <c r="K398">
        <f t="shared" si="38"/>
        <v>-3.0264935451131337E-2</v>
      </c>
      <c r="M398">
        <f t="shared" si="39"/>
        <v>-3.0264935451131337E-2</v>
      </c>
      <c r="N398" s="13">
        <f t="shared" si="40"/>
        <v>6.5919404870105453E-7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7.1062122132760459</v>
      </c>
      <c r="H399" s="10">
        <f t="shared" si="41"/>
        <v>-2.9027119121613217E-2</v>
      </c>
      <c r="I399">
        <f t="shared" si="37"/>
        <v>-0.34832542945935863</v>
      </c>
      <c r="K399">
        <f t="shared" si="38"/>
        <v>-2.9842199394519472E-2</v>
      </c>
      <c r="M399">
        <f t="shared" si="39"/>
        <v>-2.9842199394519472E-2</v>
      </c>
      <c r="N399" s="13">
        <f t="shared" si="40"/>
        <v>6.6435585128093657E-7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7.1181677145269191</v>
      </c>
      <c r="H400" s="10">
        <f t="shared" si="41"/>
        <v>-2.8607208650335256E-2</v>
      </c>
      <c r="I400">
        <f t="shared" si="37"/>
        <v>-0.34328650380402309</v>
      </c>
      <c r="K400">
        <f t="shared" si="38"/>
        <v>-2.9425340314020183E-2</v>
      </c>
      <c r="M400">
        <f t="shared" si="39"/>
        <v>-2.9425340314020183E-2</v>
      </c>
      <c r="N400" s="13">
        <f t="shared" si="40"/>
        <v>6.6933941912386517E-7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7.1301232157777923</v>
      </c>
      <c r="H401" s="10">
        <f t="shared" si="41"/>
        <v>-2.8193214393194322E-2</v>
      </c>
      <c r="I401">
        <f t="shared" si="37"/>
        <v>-0.33831857271833188</v>
      </c>
      <c r="K401">
        <f t="shared" si="38"/>
        <v>-2.9014277286688438E-2</v>
      </c>
      <c r="M401">
        <f t="shared" si="39"/>
        <v>-2.9014277286688438E-2</v>
      </c>
      <c r="N401" s="13">
        <f t="shared" si="40"/>
        <v>6.7414427507293072E-7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7.1420787170286664</v>
      </c>
      <c r="H402" s="10">
        <f t="shared" si="41"/>
        <v>-2.7785055447692358E-2</v>
      </c>
      <c r="I402">
        <f t="shared" si="37"/>
        <v>-0.3334206653723083</v>
      </c>
      <c r="K402">
        <f t="shared" si="38"/>
        <v>-2.8608930481848698E-2</v>
      </c>
      <c r="M402">
        <f t="shared" si="39"/>
        <v>-2.8608930481848698E-2</v>
      </c>
      <c r="N402" s="13">
        <f t="shared" si="40"/>
        <v>6.7877007190610908E-7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7.1540342182795413</v>
      </c>
      <c r="H403" s="10">
        <f t="shared" si="41"/>
        <v>-2.7382651979148191E-2</v>
      </c>
      <c r="I403">
        <f t="shared" si="37"/>
        <v>-0.3285918237497783</v>
      </c>
      <c r="K403">
        <f t="shared" si="38"/>
        <v>-2.8209221146977291E-2</v>
      </c>
      <c r="M403">
        <f t="shared" si="39"/>
        <v>-2.8209221146977291E-2</v>
      </c>
      <c r="N403" s="13">
        <f t="shared" si="40"/>
        <v>6.832165892056918E-7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7.1659897195304145</v>
      </c>
      <c r="H404" s="10">
        <f t="shared" si="41"/>
        <v>-2.6985925207271277E-2</v>
      </c>
      <c r="I404">
        <f t="shared" ref="I404:I467" si="44">H404*$E$6</f>
        <v>-0.32383110248725533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-2.7815071593749408E-2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-2.7815071593749408E-2</v>
      </c>
      <c r="N404" s="13">
        <f t="shared" ref="N404:N467" si="47">(M404-H404)^2*O404</f>
        <v>6.8748373020974065E-7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7.1779452207812868</v>
      </c>
      <c r="H405" s="10">
        <f t="shared" ref="H405:H469" si="48">-(-$B$4)*(1+D405+$E$5*D405^3)*EXP(-D405)</f>
        <v>-2.6594797392889512E-2</v>
      </c>
      <c r="I405">
        <f t="shared" si="44"/>
        <v>-0.31913756871467414</v>
      </c>
      <c r="K405">
        <f t="shared" si="45"/>
        <v>-2.7426405184248791E-2</v>
      </c>
      <c r="M405">
        <f t="shared" si="46"/>
        <v>-2.7426405184248791E-2</v>
      </c>
      <c r="N405" s="13">
        <f t="shared" si="47"/>
        <v>6.9157151864945689E-7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7.1899007220321618</v>
      </c>
      <c r="H406" s="10">
        <f t="shared" si="48"/>
        <v>-2.6209191824830131E-2</v>
      </c>
      <c r="I406">
        <f t="shared" si="44"/>
        <v>-0.31451030189796159</v>
      </c>
      <c r="K406">
        <f t="shared" si="45"/>
        <v>-2.704314631733893E-2</v>
      </c>
      <c r="M406">
        <f t="shared" si="46"/>
        <v>-2.704314631733893E-2</v>
      </c>
      <c r="N406" s="13">
        <f t="shared" si="47"/>
        <v>6.9548009557560839E-7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7.2018562232830359</v>
      </c>
      <c r="H407" s="10">
        <f t="shared" si="48"/>
        <v>-2.5829032806952028E-2</v>
      </c>
      <c r="I407">
        <f t="shared" si="44"/>
        <v>-0.30994839368342431</v>
      </c>
      <c r="K407">
        <f t="shared" si="45"/>
        <v>-2.6665220415195281E-2</v>
      </c>
      <c r="M407">
        <f t="shared" si="46"/>
        <v>-2.6665220415195281E-2</v>
      </c>
      <c r="N407" s="13">
        <f t="shared" si="47"/>
        <v>6.9920971617957204E-7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7.2138117245339091</v>
      </c>
      <c r="H408" s="10">
        <f t="shared" si="48"/>
        <v>-2.5454245645328426E-2</v>
      </c>
      <c r="I408">
        <f t="shared" si="44"/>
        <v>-0.3054509477439411</v>
      </c>
      <c r="K408">
        <f t="shared" si="45"/>
        <v>-2.6292553909995138E-2</v>
      </c>
      <c r="M408">
        <f t="shared" si="46"/>
        <v>-2.6292553909995138E-2</v>
      </c>
      <c r="N408" s="13">
        <f t="shared" si="47"/>
        <v>7.0276074660851332E-7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7.2257672257847823</v>
      </c>
      <c r="H409" s="10">
        <f t="shared" si="48"/>
        <v>-2.5084756635578402E-2</v>
      </c>
      <c r="I409">
        <f t="shared" si="44"/>
        <v>-0.3010170796269408</v>
      </c>
      <c r="K409">
        <f t="shared" si="45"/>
        <v>-2.5925074230765798E-2</v>
      </c>
      <c r="M409">
        <f t="shared" si="46"/>
        <v>-2.5925074230765798E-2</v>
      </c>
      <c r="N409" s="13">
        <f t="shared" si="47"/>
        <v>7.0613366078152842E-7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7.2377227270356572</v>
      </c>
      <c r="H410" s="10">
        <f t="shared" si="48"/>
        <v>-2.4720493050345738E-2</v>
      </c>
      <c r="I410">
        <f t="shared" si="44"/>
        <v>-0.29664591660414885</v>
      </c>
      <c r="K410">
        <f t="shared" si="45"/>
        <v>-2.556270979038831E-2</v>
      </c>
      <c r="M410">
        <f t="shared" si="46"/>
        <v>-2.556270979038831E-2</v>
      </c>
      <c r="N410" s="13">
        <f t="shared" si="47"/>
        <v>7.093290372079376E-7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7.2496782282865313</v>
      </c>
      <c r="H411" s="10">
        <f t="shared" si="48"/>
        <v>-2.4361383126924083E-2</v>
      </c>
      <c r="I411">
        <f t="shared" si="44"/>
        <v>-0.29233659752308899</v>
      </c>
      <c r="K411">
        <f t="shared" si="45"/>
        <v>-2.5205389972756457E-2</v>
      </c>
      <c r="M411">
        <f t="shared" si="46"/>
        <v>-2.5205389972756457E-2</v>
      </c>
      <c r="N411" s="13">
        <f t="shared" si="47"/>
        <v>7.1234755581191302E-7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7.2616337295374045</v>
      </c>
      <c r="H412" s="10">
        <f t="shared" si="48"/>
        <v>-2.4007356055026709E-2</v>
      </c>
      <c r="I412">
        <f t="shared" si="44"/>
        <v>-0.2880882726603205</v>
      </c>
      <c r="K412">
        <f t="shared" si="45"/>
        <v>-2.4853045120088291E-2</v>
      </c>
      <c r="M412">
        <f t="shared" si="46"/>
        <v>-2.4853045120088291E-2</v>
      </c>
      <c r="N412" s="13">
        <f t="shared" si="47"/>
        <v>7.1518999476473149E-7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7.2735892307882777</v>
      </c>
      <c r="H413" s="10">
        <f t="shared" si="48"/>
        <v>-2.3658341964699816E-2</v>
      </c>
      <c r="I413">
        <f t="shared" si="44"/>
        <v>-0.28390010357639778</v>
      </c>
      <c r="K413">
        <f t="shared" si="45"/>
        <v>-2.4505606520389942E-2</v>
      </c>
      <c r="M413">
        <f t="shared" si="46"/>
        <v>-2.4505606520389942E-2</v>
      </c>
      <c r="N413" s="13">
        <f t="shared" si="47"/>
        <v>7.1785722732878695E-7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7.2855447320391518</v>
      </c>
      <c r="H414" s="10">
        <f t="shared" si="48"/>
        <v>-2.3314271914377672E-2</v>
      </c>
      <c r="I414">
        <f t="shared" si="44"/>
        <v>-0.27977126297253208</v>
      </c>
      <c r="K414">
        <f t="shared" si="45"/>
        <v>-2.4163006395069898E-2</v>
      </c>
      <c r="M414">
        <f t="shared" si="46"/>
        <v>-2.4163006395069898E-2</v>
      </c>
      <c r="N414" s="13">
        <f t="shared" si="47"/>
        <v>7.2035021871590236E-7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7.2975002332900267</v>
      </c>
      <c r="H415" s="10">
        <f t="shared" si="48"/>
        <v>-2.297507787907865E-2</v>
      </c>
      <c r="I415">
        <f t="shared" si="44"/>
        <v>-0.27570093454894379</v>
      </c>
      <c r="K415">
        <f t="shared" si="45"/>
        <v>-2.3825177886702232E-2</v>
      </c>
      <c r="M415">
        <f t="shared" si="46"/>
        <v>-2.3825177886702232E-2</v>
      </c>
      <c r="N415" s="13">
        <f t="shared" si="47"/>
        <v>7.2267002296161382E-7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7.309455734540899</v>
      </c>
      <c r="H416" s="10">
        <f t="shared" si="48"/>
        <v>-2.2640692738740295E-2</v>
      </c>
      <c r="I416">
        <f t="shared" si="44"/>
        <v>-0.27168831286488354</v>
      </c>
      <c r="K416">
        <f t="shared" si="45"/>
        <v>-2.3492055046937587E-2</v>
      </c>
      <c r="M416">
        <f t="shared" si="46"/>
        <v>-2.3492055046937587E-2</v>
      </c>
      <c r="N416" s="13">
        <f t="shared" si="47"/>
        <v>7.2481777981902077E-7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7.3214112357917722</v>
      </c>
      <c r="H417" s="10">
        <f t="shared" si="48"/>
        <v>-2.2311050266692677E-2</v>
      </c>
      <c r="I417">
        <f t="shared" si="44"/>
        <v>-0.26773260320031211</v>
      </c>
      <c r="K417">
        <f t="shared" si="45"/>
        <v>-2.3163572824560198E-2</v>
      </c>
      <c r="M417">
        <f t="shared" si="46"/>
        <v>-2.3163572824560198E-2</v>
      </c>
      <c r="N417" s="13">
        <f t="shared" si="47"/>
        <v>7.2679471167298054E-7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7.3333667370426472</v>
      </c>
      <c r="H418" s="10">
        <f t="shared" si="48"/>
        <v>-2.1986085118268023E-2</v>
      </c>
      <c r="I418">
        <f t="shared" si="44"/>
        <v>-0.26383302141921627</v>
      </c>
      <c r="K418">
        <f t="shared" si="45"/>
        <v>-2.2839667053690053E-2</v>
      </c>
      <c r="M418">
        <f t="shared" si="46"/>
        <v>-2.2839667053690053E-2</v>
      </c>
      <c r="N418" s="13">
        <f t="shared" si="47"/>
        <v>7.2860212047881964E-7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7.3453222382935213</v>
      </c>
      <c r="H419" s="10">
        <f t="shared" si="48"/>
        <v>-2.1665732819545862E-2</v>
      </c>
      <c r="I419">
        <f t="shared" si="44"/>
        <v>-0.25998879383455031</v>
      </c>
      <c r="K419">
        <f t="shared" si="45"/>
        <v>-2.2520274442128538E-2</v>
      </c>
      <c r="M419">
        <f t="shared" si="46"/>
        <v>-2.2520274442128538E-2</v>
      </c>
      <c r="N419" s="13">
        <f t="shared" si="47"/>
        <v>7.3024138472623387E-7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7.3572777395443945</v>
      </c>
      <c r="H420" s="10">
        <f t="shared" si="48"/>
        <v>-2.1349929756231897E-2</v>
      </c>
      <c r="I420">
        <f t="shared" si="44"/>
        <v>-0.25619915707478275</v>
      </c>
      <c r="K420">
        <f t="shared" si="45"/>
        <v>-2.2205332559845699E-2</v>
      </c>
      <c r="M420">
        <f t="shared" si="46"/>
        <v>-2.2205332559845699E-2</v>
      </c>
      <c r="N420" s="13">
        <f t="shared" si="47"/>
        <v>7.3171395643035291E-7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7.3692332407952676</v>
      </c>
      <c r="H421" s="10">
        <f t="shared" si="48"/>
        <v>-2.1038613162669605E-2</v>
      </c>
      <c r="I421">
        <f t="shared" si="44"/>
        <v>-0.25246335795203523</v>
      </c>
      <c r="K421">
        <f t="shared" si="45"/>
        <v>-2.1894779827608651E-2</v>
      </c>
      <c r="M421">
        <f t="shared" si="46"/>
        <v>-2.1894779827608651E-2</v>
      </c>
      <c r="N421" s="13">
        <f t="shared" si="47"/>
        <v>7.3302135815284994E-7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7.3811887420461417</v>
      </c>
      <c r="H422" s="10">
        <f t="shared" si="48"/>
        <v>-2.073172111098294E-2</v>
      </c>
      <c r="I422">
        <f t="shared" si="44"/>
        <v>-0.24878065333179528</v>
      </c>
      <c r="K422">
        <f t="shared" si="45"/>
        <v>-2.1588555505749184E-2</v>
      </c>
      <c r="M422">
        <f t="shared" si="46"/>
        <v>-2.1588555505749184E-2</v>
      </c>
      <c r="N422" s="13">
        <f t="shared" si="47"/>
        <v>7.3416518005443701E-7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7.3931442432970167</v>
      </c>
      <c r="H423" s="10">
        <f t="shared" si="48"/>
        <v>-2.0429192500349091E-2</v>
      </c>
      <c r="I423">
        <f t="shared" si="44"/>
        <v>-0.24515031000418908</v>
      </c>
      <c r="K423">
        <f t="shared" si="45"/>
        <v>-2.1286599683069004E-2</v>
      </c>
      <c r="M423">
        <f t="shared" si="46"/>
        <v>-2.1286599683069004E-2</v>
      </c>
      <c r="N423" s="13">
        <f t="shared" si="47"/>
        <v>7.3514707697969847E-7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7.4050997445478899</v>
      </c>
      <c r="H424" s="10">
        <f t="shared" si="48"/>
        <v>-2.0130967046399648E-2</v>
      </c>
      <c r="I424">
        <f t="shared" si="44"/>
        <v>-0.24157160455679577</v>
      </c>
      <c r="K424">
        <f t="shared" si="45"/>
        <v>-2.0988853265881818E-2</v>
      </c>
      <c r="M424">
        <f t="shared" si="46"/>
        <v>-2.0988853265881818E-2</v>
      </c>
      <c r="N424" s="13">
        <f t="shared" si="47"/>
        <v>7.3596876557741115E-7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7.4170552457987631</v>
      </c>
      <c r="H425" s="10">
        <f t="shared" si="48"/>
        <v>-1.9836985270749265E-2</v>
      </c>
      <c r="I425">
        <f t="shared" si="44"/>
        <v>-0.23804382324899118</v>
      </c>
      <c r="K425">
        <f t="shared" si="45"/>
        <v>-2.0695257967190243E-2</v>
      </c>
      <c r="M425">
        <f t="shared" si="46"/>
        <v>-2.0695257967190243E-2</v>
      </c>
      <c r="N425" s="13">
        <f t="shared" si="47"/>
        <v>7.3663202145606718E-7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7.4290107470496372</v>
      </c>
      <c r="H426" s="10">
        <f t="shared" si="48"/>
        <v>-1.9547188490650069E-2</v>
      </c>
      <c r="I426">
        <f t="shared" si="44"/>
        <v>-0.23456626188780083</v>
      </c>
      <c r="K426">
        <f t="shared" si="45"/>
        <v>-2.0405756295996585E-2</v>
      </c>
      <c r="M426">
        <f t="shared" si="46"/>
        <v>-2.0405756295996585E-2</v>
      </c>
      <c r="N426" s="13">
        <f t="shared" si="47"/>
        <v>7.3713867637753339E-7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7.4409662483005121</v>
      </c>
      <c r="H427" s="10">
        <f t="shared" si="48"/>
        <v>-1.9261518808770913E-2</v>
      </c>
      <c r="I427">
        <f t="shared" si="44"/>
        <v>-0.23113822570525094</v>
      </c>
      <c r="K427">
        <f t="shared" si="45"/>
        <v>-2.0120291546746192E-2</v>
      </c>
      <c r="M427">
        <f t="shared" si="46"/>
        <v>-2.0120291546746192E-2</v>
      </c>
      <c r="N427" s="13">
        <f t="shared" si="47"/>
        <v>7.3749061548955686E-7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7.4529217495513844</v>
      </c>
      <c r="H428" s="10">
        <f t="shared" si="48"/>
        <v>-1.897991910309979E-2</v>
      </c>
      <c r="I428">
        <f t="shared" si="44"/>
        <v>-0.22775902923719749</v>
      </c>
      <c r="K428">
        <f t="shared" si="45"/>
        <v>-1.9838807788901555E-2</v>
      </c>
      <c r="M428">
        <f t="shared" si="46"/>
        <v>-1.9838807788901555E-2</v>
      </c>
      <c r="N428" s="13">
        <f t="shared" si="47"/>
        <v>7.3768977459828246E-7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7.4648772508022576</v>
      </c>
      <c r="H429" s="10">
        <f t="shared" si="48"/>
        <v>-1.8702333016968577E-2</v>
      </c>
      <c r="I429">
        <f t="shared" si="44"/>
        <v>-0.22442799620362291</v>
      </c>
      <c r="K429">
        <f t="shared" si="45"/>
        <v>-1.9561249856646028E-2</v>
      </c>
      <c r="M429">
        <f t="shared" si="46"/>
        <v>-1.9561249856646028E-2</v>
      </c>
      <c r="N429" s="13">
        <f t="shared" si="47"/>
        <v>7.3773813748149895E-7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7.4768327520531335</v>
      </c>
      <c r="H430" s="10">
        <f t="shared" si="48"/>
        <v>-1.8428704949198245E-2</v>
      </c>
      <c r="I430">
        <f t="shared" si="44"/>
        <v>-0.22114445939037894</v>
      </c>
      <c r="K430">
        <f t="shared" si="45"/>
        <v>-1.9287563338716059E-2</v>
      </c>
      <c r="M430">
        <f t="shared" si="46"/>
        <v>-1.9287563338716059E-2</v>
      </c>
      <c r="N430" s="13">
        <f t="shared" si="47"/>
        <v>7.3763773324513378E-7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7.4887882533040067</v>
      </c>
      <c r="H431" s="10">
        <f t="shared" si="48"/>
        <v>-1.815898004436391E-2</v>
      </c>
      <c r="I431">
        <f t="shared" si="44"/>
        <v>-0.21790776053236693</v>
      </c>
      <c r="K431">
        <f t="shared" si="45"/>
        <v>-1.9017694568360471E-2</v>
      </c>
      <c r="M431">
        <f t="shared" si="46"/>
        <v>-1.9017694568360471E-2</v>
      </c>
      <c r="N431" s="13">
        <f t="shared" si="47"/>
        <v>7.3739063372264111E-7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7.5007437545548798</v>
      </c>
      <c r="H432" s="10">
        <f t="shared" si="48"/>
        <v>-1.7893104183177837E-2</v>
      </c>
      <c r="I432">
        <f t="shared" si="44"/>
        <v>-0.21471725019813404</v>
      </c>
      <c r="K432">
        <f t="shared" si="45"/>
        <v>-1.875159061342482E-2</v>
      </c>
      <c r="M432">
        <f t="shared" si="46"/>
        <v>-1.875159061342482E-2</v>
      </c>
      <c r="N432" s="13">
        <f t="shared" si="47"/>
        <v>7.3699895091820711E-7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7.512699255805753</v>
      </c>
      <c r="H433" s="10">
        <f t="shared" si="48"/>
        <v>-1.7631023972989605E-2</v>
      </c>
      <c r="I433">
        <f t="shared" si="44"/>
        <v>-0.21157228767587527</v>
      </c>
      <c r="K433">
        <f t="shared" si="45"/>
        <v>-1.8489199266560556E-2</v>
      </c>
      <c r="M433">
        <f t="shared" si="46"/>
        <v>-1.8489199266560556E-2</v>
      </c>
      <c r="N433" s="13">
        <f t="shared" si="47"/>
        <v>7.3646483449558879E-7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7.5246547570566271</v>
      </c>
      <c r="H434" s="10">
        <f t="shared" si="48"/>
        <v>-1.7372686738401956E-2</v>
      </c>
      <c r="I434">
        <f t="shared" si="44"/>
        <v>-0.20847224086082347</v>
      </c>
      <c r="K434">
        <f t="shared" si="45"/>
        <v>-1.8230469035556883E-2</v>
      </c>
      <c r="M434">
        <f t="shared" si="46"/>
        <v>-1.8230469035556883E-2</v>
      </c>
      <c r="N434" s="13">
        <f t="shared" si="47"/>
        <v>7.3579046931238359E-7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7.5366102583075021</v>
      </c>
      <c r="H435" s="10">
        <f t="shared" si="48"/>
        <v>-1.7118040512001071E-2</v>
      </c>
      <c r="I435">
        <f t="shared" si="44"/>
        <v>-0.20541648614401287</v>
      </c>
      <c r="K435">
        <f t="shared" si="45"/>
        <v>-1.7975349133794349E-2</v>
      </c>
      <c r="M435">
        <f t="shared" si="46"/>
        <v>-1.7975349133794349E-2</v>
      </c>
      <c r="N435" s="13">
        <f t="shared" si="47"/>
        <v>7.3497807300108921E-7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7.5485657595583753</v>
      </c>
      <c r="H436" s="10">
        <f t="shared" si="48"/>
        <v>-1.6867034025200157E-2</v>
      </c>
      <c r="I436">
        <f t="shared" si="44"/>
        <v>-0.20240440830240189</v>
      </c>
      <c r="K436">
        <f t="shared" si="45"/>
        <v>-1.77237894708187E-2</v>
      </c>
      <c r="M436">
        <f t="shared" si="46"/>
        <v>-1.77237894708187E-2</v>
      </c>
      <c r="N436" s="13">
        <f t="shared" si="47"/>
        <v>7.3402989359702778E-7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7.5605212608092485</v>
      </c>
      <c r="H437" s="10">
        <f t="shared" si="48"/>
        <v>-1.6619616699195001E-2</v>
      </c>
      <c r="I437">
        <f t="shared" si="44"/>
        <v>-0.19943540039034002</v>
      </c>
      <c r="K437">
        <f t="shared" si="45"/>
        <v>-1.7475740643033588E-2</v>
      </c>
      <c r="M437">
        <f t="shared" si="46"/>
        <v>-1.7475740643033588E-2</v>
      </c>
      <c r="N437" s="13">
        <f t="shared" si="47"/>
        <v>7.3294820721373687E-7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7.5724767620601225</v>
      </c>
      <c r="H438" s="10">
        <f t="shared" si="48"/>
        <v>-1.6375738636030365E-2</v>
      </c>
      <c r="I438">
        <f t="shared" si="44"/>
        <v>-0.19650886363236436</v>
      </c>
      <c r="K438">
        <f t="shared" si="45"/>
        <v>-1.7231153924511126E-2</v>
      </c>
      <c r="M438">
        <f t="shared" si="46"/>
        <v>-1.7231153924511126E-2</v>
      </c>
      <c r="N438" s="13">
        <f t="shared" si="47"/>
        <v>7.3173531576662497E-7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7.5844322633109966</v>
      </c>
      <c r="H439" s="10">
        <f t="shared" si="48"/>
        <v>-1.61353506097759E-2</v>
      </c>
      <c r="I439">
        <f t="shared" si="44"/>
        <v>-0.19362420731731078</v>
      </c>
      <c r="K439">
        <f t="shared" si="45"/>
        <v>-1.6989981257919014E-2</v>
      </c>
      <c r="M439">
        <f t="shared" si="46"/>
        <v>-1.6989981257919014E-2</v>
      </c>
      <c r="N439" s="13">
        <f t="shared" si="47"/>
        <v>7.3039354474551934E-7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7.5963877645618698</v>
      </c>
      <c r="H440" s="10">
        <f t="shared" si="48"/>
        <v>-1.5898404057810539E-2</v>
      </c>
      <c r="I440">
        <f t="shared" si="44"/>
        <v>-0.19078084869372647</v>
      </c>
      <c r="K440">
        <f t="shared" si="45"/>
        <v>-1.6752175245562387E-2</v>
      </c>
      <c r="M440">
        <f t="shared" si="46"/>
        <v>-1.6752175245562387E-2</v>
      </c>
      <c r="N440" s="13">
        <f t="shared" si="47"/>
        <v>7.2892524103520216E-7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7.608343265812743</v>
      </c>
      <c r="H441" s="10">
        <f t="shared" si="48"/>
        <v>-1.5664851072213954E-2</v>
      </c>
      <c r="I441">
        <f t="shared" si="44"/>
        <v>-0.18797821286656746</v>
      </c>
      <c r="K441">
        <f t="shared" si="45"/>
        <v>-1.651768914053988E-2</v>
      </c>
      <c r="M441">
        <f t="shared" si="46"/>
        <v>-1.651768914053988E-2</v>
      </c>
      <c r="N441" s="13">
        <f t="shared" si="47"/>
        <v>7.2733277078589748E-7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7.620298767063618</v>
      </c>
      <c r="H442" s="10">
        <f t="shared" si="48"/>
        <v>-1.5434644391264145E-2</v>
      </c>
      <c r="I442">
        <f t="shared" si="44"/>
        <v>-0.18521573269516975</v>
      </c>
      <c r="K442">
        <f t="shared" si="45"/>
        <v>-1.6286476838012022E-2</v>
      </c>
      <c r="M442">
        <f t="shared" si="46"/>
        <v>-1.6286476838012022E-2</v>
      </c>
      <c r="N442" s="13">
        <f t="shared" si="47"/>
        <v>7.2561851733247444E-7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7.6322542683144921</v>
      </c>
      <c r="H443" s="10">
        <f t="shared" si="48"/>
        <v>-1.520773739103971E-2</v>
      </c>
      <c r="I443">
        <f t="shared" si="44"/>
        <v>-0.18249284869247651</v>
      </c>
      <c r="K443">
        <f t="shared" si="45"/>
        <v>-1.6058492866581182E-2</v>
      </c>
      <c r="M443">
        <f t="shared" si="46"/>
        <v>-1.6058492866581182E-2</v>
      </c>
      <c r="N443" s="13">
        <f t="shared" si="47"/>
        <v>7.2378487916379685E-7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7.6442097695653652</v>
      </c>
      <c r="H444" s="10">
        <f t="shared" si="48"/>
        <v>-1.4984084077125964E-2</v>
      </c>
      <c r="I444">
        <f t="shared" si="44"/>
        <v>-0.17980900892551155</v>
      </c>
      <c r="K444">
        <f t="shared" si="45"/>
        <v>-1.5833692379781376E-2</v>
      </c>
      <c r="M444">
        <f t="shared" si="46"/>
        <v>-1.5833692379781376E-2</v>
      </c>
      <c r="N444" s="13">
        <f t="shared" si="47"/>
        <v>7.2183426794101159E-7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7.6561652708162384</v>
      </c>
      <c r="H445" s="10">
        <f t="shared" si="48"/>
        <v>-1.4763639076423338E-2</v>
      </c>
      <c r="I445">
        <f t="shared" si="44"/>
        <v>-0.17716366891708007</v>
      </c>
      <c r="K445">
        <f t="shared" si="45"/>
        <v>-1.5612031147677027E-2</v>
      </c>
      <c r="M445">
        <f t="shared" si="46"/>
        <v>-1.5612031147677027E-2</v>
      </c>
      <c r="N445" s="13">
        <f t="shared" si="47"/>
        <v>7.1976910656612382E-7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7.6681207720671125</v>
      </c>
      <c r="H446" s="10">
        <f t="shared" si="48"/>
        <v>-1.4546357629057354E-2</v>
      </c>
      <c r="I446">
        <f t="shared" si="44"/>
        <v>-0.17455629154868824</v>
      </c>
      <c r="K446">
        <f t="shared" si="45"/>
        <v>-1.5393465548569301E-2</v>
      </c>
      <c r="M446">
        <f t="shared" si="46"/>
        <v>-1.5393465548569301E-2</v>
      </c>
      <c r="N446" s="13">
        <f t="shared" si="47"/>
        <v>7.1759182729985963E-7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7.6800762733179875</v>
      </c>
      <c r="H447" s="10">
        <f t="shared" si="48"/>
        <v>-1.4332195580388613E-2</v>
      </c>
      <c r="I447">
        <f t="shared" si="44"/>
        <v>-0.17198634696466336</v>
      </c>
      <c r="K447">
        <f t="shared" si="45"/>
        <v>-1.517795256080884E-2</v>
      </c>
      <c r="M447">
        <f t="shared" si="46"/>
        <v>-1.517795256080884E-2</v>
      </c>
      <c r="N447" s="13">
        <f t="shared" si="47"/>
        <v>7.1530486992954067E-7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7.6920317745688607</v>
      </c>
      <c r="H448" s="10">
        <f t="shared" si="48"/>
        <v>-1.4121109373122047E-2</v>
      </c>
      <c r="I448">
        <f t="shared" si="44"/>
        <v>-0.16945331247746456</v>
      </c>
      <c r="K448">
        <f t="shared" si="45"/>
        <v>-1.4965449754713693E-2</v>
      </c>
      <c r="M448">
        <f t="shared" si="46"/>
        <v>-1.4965449754713693E-2</v>
      </c>
      <c r="N448" s="13">
        <f t="shared" si="47"/>
        <v>7.1291067998632664E-7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7.703987275819733</v>
      </c>
      <c r="H449" s="10">
        <f t="shared" si="48"/>
        <v>-1.3913056039513979E-2</v>
      </c>
      <c r="I449">
        <f t="shared" si="44"/>
        <v>-0.16695667247416773</v>
      </c>
      <c r="K449">
        <f t="shared" si="45"/>
        <v>-1.475591528459104E-2</v>
      </c>
      <c r="M449">
        <f t="shared" si="46"/>
        <v>-1.475591528459104E-2</v>
      </c>
      <c r="N449" s="13">
        <f t="shared" si="47"/>
        <v>7.1041170701187267E-7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7.7159427770706079</v>
      </c>
      <c r="H450" s="10">
        <f t="shared" si="48"/>
        <v>-1.3707993193676186E-2</v>
      </c>
      <c r="I450">
        <f t="shared" si="44"/>
        <v>-0.16449591832411423</v>
      </c>
      <c r="K450">
        <f t="shared" si="45"/>
        <v>-1.4549307880861869E-2</v>
      </c>
      <c r="M450">
        <f t="shared" si="46"/>
        <v>-1.4549307880861869E-2</v>
      </c>
      <c r="N450" s="13">
        <f t="shared" si="47"/>
        <v>7.0781040287434294E-7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7.727898278321482</v>
      </c>
      <c r="H451" s="10">
        <f t="shared" si="48"/>
        <v>-1.3505879023975572E-2</v>
      </c>
      <c r="I451">
        <f t="shared" si="44"/>
        <v>-0.16207054828770687</v>
      </c>
      <c r="K451">
        <f t="shared" si="45"/>
        <v>-1.4345586842287266E-2</v>
      </c>
      <c r="M451">
        <f t="shared" si="46"/>
        <v>-1.4345586842287266E-2</v>
      </c>
      <c r="N451" s="13">
        <f t="shared" si="47"/>
        <v>7.0510922013378612E-7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7.7398537795723552</v>
      </c>
      <c r="H452" s="10">
        <f t="shared" si="48"/>
        <v>-1.3306672285528646E-2</v>
      </c>
      <c r="I452">
        <f t="shared" si="44"/>
        <v>-0.15968006742634375</v>
      </c>
      <c r="K452">
        <f t="shared" si="45"/>
        <v>-1.4144712028294884E-2</v>
      </c>
      <c r="M452">
        <f t="shared" si="46"/>
        <v>-1.4144712028294884E-2</v>
      </c>
      <c r="N452" s="13">
        <f t="shared" si="47"/>
        <v>7.0231061045570223E-7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7.7518092808232302</v>
      </c>
      <c r="H453" s="10">
        <f t="shared" si="48"/>
        <v>-1.3110332292789436E-2</v>
      </c>
      <c r="I453">
        <f t="shared" si="44"/>
        <v>-0.15732398751347323</v>
      </c>
      <c r="K453">
        <f t="shared" si="45"/>
        <v>-1.3946643851404768E-2</v>
      </c>
      <c r="M453">
        <f t="shared" si="46"/>
        <v>-1.3946643851404768E-2</v>
      </c>
      <c r="N453" s="13">
        <f t="shared" si="47"/>
        <v>6.9941702307360605E-7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7.7637647820741034</v>
      </c>
      <c r="H454" s="10">
        <f t="shared" si="48"/>
        <v>-1.2916818912230052E-2</v>
      </c>
      <c r="I454">
        <f t="shared" si="44"/>
        <v>-0.15500182694676062</v>
      </c>
      <c r="K454">
        <f t="shared" si="45"/>
        <v>-1.3751343269753484E-2</v>
      </c>
      <c r="M454">
        <f t="shared" si="46"/>
        <v>-1.3751343269753484E-2</v>
      </c>
      <c r="N454" s="13">
        <f t="shared" si="47"/>
        <v>6.9643090329989762E-7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7.7757202833249774</v>
      </c>
      <c r="H455" s="10">
        <f t="shared" si="48"/>
        <v>-1.272609255511257E-2</v>
      </c>
      <c r="I455">
        <f t="shared" si="44"/>
        <v>-0.15271311066135085</v>
      </c>
      <c r="K455">
        <f t="shared" si="45"/>
        <v>-1.3558771779714686E-2</v>
      </c>
      <c r="M455">
        <f t="shared" si="46"/>
        <v>-1.3558771779714686E-2</v>
      </c>
      <c r="N455" s="13">
        <f t="shared" si="47"/>
        <v>6.9335469108398074E-7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7.7876757845758506</v>
      </c>
      <c r="H456" s="10">
        <f t="shared" si="48"/>
        <v>-1.2538114170351408E-2</v>
      </c>
      <c r="I456">
        <f t="shared" si="44"/>
        <v>-0.15045737004421689</v>
      </c>
      <c r="K456">
        <f t="shared" si="45"/>
        <v>-1.3368891408615998E-2</v>
      </c>
      <c r="M456">
        <f t="shared" si="46"/>
        <v>-1.3368891408615998E-2</v>
      </c>
      <c r="N456" s="13">
        <f t="shared" si="47"/>
        <v>6.9019081961853916E-7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7.7996312858267238</v>
      </c>
      <c r="H457" s="10">
        <f t="shared" si="48"/>
        <v>-1.2352845237464978E-2</v>
      </c>
      <c r="I457">
        <f t="shared" si="44"/>
        <v>-0.14823414284957973</v>
      </c>
      <c r="K457">
        <f t="shared" si="45"/>
        <v>-1.3181664707550247E-2</v>
      </c>
      <c r="M457">
        <f t="shared" si="46"/>
        <v>-1.3181664707550247E-2</v>
      </c>
      <c r="N457" s="13">
        <f t="shared" si="47"/>
        <v>6.8694171399242621E-7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7.8115867870775979</v>
      </c>
      <c r="H458" s="10">
        <f t="shared" si="48"/>
        <v>-1.2170247759615671E-2</v>
      </c>
      <c r="I458">
        <f t="shared" si="44"/>
        <v>-0.14604297311538805</v>
      </c>
      <c r="K458">
        <f t="shared" si="45"/>
        <v>-1.2997054744280251E-2</v>
      </c>
      <c r="M458">
        <f t="shared" si="46"/>
        <v>-1.2997054744280251E-2</v>
      </c>
      <c r="N458" s="13">
        <f t="shared" si="47"/>
        <v>6.8360978989013532E-7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7.8235422883284729</v>
      </c>
      <c r="H459" s="10">
        <f t="shared" si="48"/>
        <v>-1.1990284256737191E-2</v>
      </c>
      <c r="I459">
        <f t="shared" si="44"/>
        <v>-0.14388341108084629</v>
      </c>
      <c r="K459">
        <f t="shared" si="45"/>
        <v>-1.2815025096236349E-2</v>
      </c>
      <c r="M459">
        <f t="shared" si="46"/>
        <v>-1.2815025096236349E-2</v>
      </c>
      <c r="N459" s="13">
        <f t="shared" si="47"/>
        <v>6.8019745233777687E-7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7.8354977895793461</v>
      </c>
      <c r="H460" s="10">
        <f t="shared" si="48"/>
        <v>-1.1812917758748053E-2</v>
      </c>
      <c r="I460">
        <f t="shared" si="44"/>
        <v>-0.14175501310497662</v>
      </c>
      <c r="K460">
        <f t="shared" si="45"/>
        <v>-1.263553984360492E-2</v>
      </c>
      <c r="M460">
        <f t="shared" si="46"/>
        <v>-1.263553984360492E-2</v>
      </c>
      <c r="N460" s="13">
        <f t="shared" si="47"/>
        <v>6.7670709449425783E-7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7.8474532908302184</v>
      </c>
      <c r="H461" s="10">
        <f t="shared" si="48"/>
        <v>-1.1638111798850463E-2</v>
      </c>
      <c r="I461">
        <f t="shared" si="44"/>
        <v>-0.13965734158620555</v>
      </c>
      <c r="K461">
        <f t="shared" si="45"/>
        <v>-1.2458563562507267E-2</v>
      </c>
      <c r="M461">
        <f t="shared" si="46"/>
        <v>-1.2458563562507267E-2</v>
      </c>
      <c r="N461" s="13">
        <f t="shared" si="47"/>
        <v>6.7314109648756059E-7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7.8594087920810933</v>
      </c>
      <c r="H462" s="10">
        <f t="shared" si="48"/>
        <v>-1.1465830406913374E-2</v>
      </c>
      <c r="I462">
        <f t="shared" si="44"/>
        <v>-0.13758996488296049</v>
      </c>
      <c r="K462">
        <f t="shared" si="45"/>
        <v>-1.2284061318267741E-2</v>
      </c>
      <c r="M462">
        <f t="shared" si="46"/>
        <v>-1.2284061318267741E-2</v>
      </c>
      <c r="N462" s="13">
        <f t="shared" si="47"/>
        <v>6.6950182429579741E-7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7.8713642933319674</v>
      </c>
      <c r="H463" s="10">
        <f t="shared" si="48"/>
        <v>-1.1296038102938938E-2</v>
      </c>
      <c r="I463">
        <f t="shared" si="44"/>
        <v>-0.13555245723526727</v>
      </c>
      <c r="K463">
        <f t="shared" si="45"/>
        <v>-1.2111998658770053E-2</v>
      </c>
      <c r="M463">
        <f t="shared" si="46"/>
        <v>-1.2111998658770053E-2</v>
      </c>
      <c r="N463" s="13">
        <f t="shared" si="47"/>
        <v>6.6579162867222172E-7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7.8833197945828406</v>
      </c>
      <c r="H464" s="10">
        <f t="shared" si="48"/>
        <v>-1.1128699890611136E-2</v>
      </c>
      <c r="I464">
        <f t="shared" si="44"/>
        <v>-0.13354439868733364</v>
      </c>
      <c r="K464">
        <f t="shared" si="45"/>
        <v>-1.1942341607900399E-2</v>
      </c>
      <c r="M464">
        <f t="shared" si="46"/>
        <v>-1.1942341607900399E-2</v>
      </c>
      <c r="N464" s="13">
        <f t="shared" si="47"/>
        <v>6.6201284411342108E-7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7.8952752958337138</v>
      </c>
      <c r="H465" s="10">
        <f t="shared" si="48"/>
        <v>-1.0963781250925897E-2</v>
      </c>
      <c r="I465">
        <f t="shared" si="44"/>
        <v>-0.13156537501111076</v>
      </c>
      <c r="K465">
        <f t="shared" si="45"/>
        <v>-1.1775056659076751E-2</v>
      </c>
      <c r="M465">
        <f t="shared" si="46"/>
        <v>-1.1775056659076751E-2</v>
      </c>
      <c r="N465" s="13">
        <f t="shared" si="47"/>
        <v>6.5816778787033402E-7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7.9072307970845879</v>
      </c>
      <c r="H466" s="10">
        <f t="shared" si="48"/>
        <v>-1.0801248135901474E-2</v>
      </c>
      <c r="I466">
        <f t="shared" si="44"/>
        <v>-0.1296149776308177</v>
      </c>
      <c r="K466">
        <f t="shared" si="45"/>
        <v>-1.1610110768863049E-2</v>
      </c>
      <c r="M466">
        <f t="shared" si="46"/>
        <v>-1.1610110768863049E-2</v>
      </c>
      <c r="N466" s="13">
        <f t="shared" si="47"/>
        <v>6.5425875900153316E-7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7.9191862983354628</v>
      </c>
      <c r="H467" s="10">
        <f t="shared" si="48"/>
        <v>-1.0641066962368368E-2</v>
      </c>
      <c r="I467">
        <f t="shared" si="44"/>
        <v>-0.12769280354842041</v>
      </c>
      <c r="K467">
        <f t="shared" si="45"/>
        <v>-1.1447471350667404E-2</v>
      </c>
      <c r="M467">
        <f t="shared" si="46"/>
        <v>-1.1447471350667404E-2</v>
      </c>
      <c r="N467" s="13">
        <f t="shared" si="47"/>
        <v>6.5028803746794151E-7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7.931141799586336</v>
      </c>
      <c r="H468" s="10">
        <f t="shared" si="48"/>
        <v>-1.0483204605837668E-2</v>
      </c>
      <c r="I468">
        <f t="shared" ref="I468:I469" si="50">H468*$E$6</f>
        <v>-0.12579845527005201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-1.1287106268523157E-2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-1.1287106268523157E-2</v>
      </c>
      <c r="N468" s="13">
        <f t="shared" ref="N468:N469" si="53">(M468-H468)^2*O468</f>
        <v>6.4625788326849384E-7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7.9430973008372101</v>
      </c>
      <c r="H469" s="10">
        <f t="shared" si="48"/>
        <v>-1.0327628394447013E-2</v>
      </c>
      <c r="I469">
        <f t="shared" si="50"/>
        <v>-0.12393154073336415</v>
      </c>
      <c r="K469">
        <f t="shared" si="51"/>
        <v>-1.1128983830951738E-2</v>
      </c>
      <c r="M469">
        <f t="shared" si="52"/>
        <v>-1.1128983830951738E-2</v>
      </c>
      <c r="N469" s="13">
        <f t="shared" si="53"/>
        <v>6.4217053561567809E-7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L10" sqref="L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184</v>
      </c>
      <c r="K4" s="2" t="s">
        <v>263</v>
      </c>
      <c r="L4" s="4">
        <f>O4</f>
        <v>5.2185562328935002E-2</v>
      </c>
      <c r="N4" s="12" t="s">
        <v>263</v>
      </c>
      <c r="O4" s="4">
        <v>5.2185562328935002E-2</v>
      </c>
      <c r="P4" t="s">
        <v>46</v>
      </c>
      <c r="Q4" s="26" t="s">
        <v>268</v>
      </c>
      <c r="R4">
        <f>$O$6*SQRT(2)</f>
        <v>2.655769332868279</v>
      </c>
      <c r="S4" t="s">
        <v>274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284</v>
      </c>
      <c r="K6" s="18" t="s">
        <v>264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1</v>
      </c>
      <c r="F7" t="s">
        <v>283</v>
      </c>
      <c r="K7" s="18" t="s">
        <v>262</v>
      </c>
      <c r="L7" s="4">
        <f>2*L5</f>
        <v>17.639772163848832</v>
      </c>
      <c r="N7" s="18" t="s">
        <v>264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278</v>
      </c>
      <c r="N8" s="18" t="s">
        <v>262</v>
      </c>
      <c r="O8" s="4">
        <f>2*O5</f>
        <v>17.639772163848832</v>
      </c>
      <c r="Q8" s="26" t="s">
        <v>268</v>
      </c>
      <c r="R8">
        <f>$O$6*SQRT(2)</f>
        <v>2.655769332868279</v>
      </c>
      <c r="S8" t="s">
        <v>280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279</v>
      </c>
      <c r="N9" s="3" t="s">
        <v>66</v>
      </c>
      <c r="O9" s="1">
        <f>O8/O5</f>
        <v>2</v>
      </c>
      <c r="Q9" s="28" t="s">
        <v>244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281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271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272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Q488"/>
  <sheetViews>
    <sheetView tabSelected="1" topLeftCell="A13" workbookViewId="0">
      <selection activeCell="K27" sqref="K27"/>
    </sheetView>
  </sheetViews>
  <sheetFormatPr defaultRowHeight="18.75" x14ac:dyDescent="0.4"/>
  <sheetData>
    <row r="1" spans="1:17" x14ac:dyDescent="0.4">
      <c r="A1" s="70" t="s">
        <v>285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286</v>
      </c>
      <c r="B2" s="64"/>
      <c r="C2" s="64"/>
      <c r="D2" s="64"/>
      <c r="E2" s="64" t="s">
        <v>287</v>
      </c>
      <c r="F2" s="64"/>
      <c r="G2" s="64"/>
      <c r="H2" s="64"/>
      <c r="I2" s="64"/>
      <c r="J2" s="64"/>
    </row>
    <row r="3" spans="1:17" x14ac:dyDescent="0.4">
      <c r="A3" s="3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45</v>
      </c>
      <c r="B4" s="66" t="s">
        <v>186</v>
      </c>
      <c r="C4" s="64"/>
      <c r="D4" s="65" t="s">
        <v>170</v>
      </c>
      <c r="E4" s="66" t="s">
        <v>269</v>
      </c>
      <c r="F4" s="64"/>
      <c r="G4" s="65" t="s">
        <v>168</v>
      </c>
      <c r="H4" s="66" t="s">
        <v>269</v>
      </c>
      <c r="I4" s="64"/>
      <c r="J4" s="64"/>
    </row>
    <row r="5" spans="1:17" x14ac:dyDescent="0.4">
      <c r="A5" s="65" t="s">
        <v>11</v>
      </c>
      <c r="B5" s="69">
        <v>-1.1160000000000001</v>
      </c>
      <c r="C5" s="64"/>
      <c r="D5" s="65" t="s">
        <v>11</v>
      </c>
      <c r="E5" s="67">
        <v>-1.1214999999999999</v>
      </c>
      <c r="F5" s="64"/>
      <c r="G5" s="65" t="s">
        <v>11</v>
      </c>
      <c r="H5" s="67">
        <v>-1.1173999999999999</v>
      </c>
      <c r="I5" s="65" t="s">
        <v>2</v>
      </c>
      <c r="J5" s="67">
        <v>3.9</v>
      </c>
    </row>
    <row r="6" spans="1:17" x14ac:dyDescent="0.4">
      <c r="A6" s="65" t="s">
        <v>20</v>
      </c>
      <c r="B6" s="69">
        <v>39.994</v>
      </c>
      <c r="C6" s="64"/>
      <c r="D6" s="65" t="s">
        <v>20</v>
      </c>
      <c r="E6" s="67">
        <v>70.709999999999994</v>
      </c>
      <c r="F6" s="64"/>
      <c r="G6" s="65" t="s">
        <v>20</v>
      </c>
      <c r="H6" s="64">
        <v>41.868000000000002</v>
      </c>
      <c r="I6" s="65" t="s">
        <v>249</v>
      </c>
      <c r="J6" s="67">
        <v>6.3559999999999999</v>
      </c>
    </row>
    <row r="7" spans="1:17" x14ac:dyDescent="0.4">
      <c r="A7" s="65" t="s">
        <v>0</v>
      </c>
      <c r="B7" s="67">
        <v>1E-3</v>
      </c>
      <c r="C7" s="64"/>
      <c r="D7" s="65" t="s">
        <v>0</v>
      </c>
      <c r="E7" s="67">
        <v>1E-3</v>
      </c>
      <c r="F7" s="64"/>
      <c r="G7" s="65" t="s">
        <v>0</v>
      </c>
      <c r="H7" s="67">
        <v>1E-3</v>
      </c>
      <c r="I7" s="64"/>
      <c r="J7" s="64"/>
    </row>
    <row r="8" spans="1:17" x14ac:dyDescent="0.4">
      <c r="A8" s="68" t="s">
        <v>1</v>
      </c>
      <c r="B8" s="67">
        <v>4.6440000000000001</v>
      </c>
      <c r="C8" s="64"/>
      <c r="D8" s="68" t="s">
        <v>1</v>
      </c>
      <c r="E8" s="67">
        <v>4.6440000000000001</v>
      </c>
      <c r="F8" s="64"/>
      <c r="G8" s="68" t="s">
        <v>1</v>
      </c>
      <c r="H8" s="67">
        <v>4.6440000000000001</v>
      </c>
      <c r="J8" s="64"/>
    </row>
    <row r="10" spans="1:17" x14ac:dyDescent="0.4">
      <c r="A10" s="65" t="s">
        <v>45</v>
      </c>
      <c r="B10" s="66" t="s">
        <v>85</v>
      </c>
      <c r="C10" s="64"/>
      <c r="D10" s="65" t="s">
        <v>170</v>
      </c>
      <c r="E10" s="66" t="s">
        <v>85</v>
      </c>
      <c r="F10" s="64"/>
      <c r="G10" s="65" t="s">
        <v>168</v>
      </c>
      <c r="H10" s="66" t="s">
        <v>85</v>
      </c>
      <c r="I10" s="64"/>
      <c r="J10" s="64"/>
    </row>
    <row r="11" spans="1:17" x14ac:dyDescent="0.4">
      <c r="A11" s="65" t="s">
        <v>11</v>
      </c>
      <c r="B11" s="69">
        <v>-1.9059999999999999</v>
      </c>
      <c r="C11" s="64"/>
      <c r="D11" s="65" t="s">
        <v>11</v>
      </c>
      <c r="E11" s="67">
        <v>-1.9037999999999999</v>
      </c>
      <c r="F11" s="64"/>
      <c r="G11" s="65" t="s">
        <v>11</v>
      </c>
      <c r="H11" s="67">
        <v>-1.9064000000000001</v>
      </c>
      <c r="I11" s="65" t="s">
        <v>2</v>
      </c>
      <c r="J11" s="67">
        <v>3.0779999999999998</v>
      </c>
    </row>
    <row r="12" spans="1:17" x14ac:dyDescent="0.4">
      <c r="A12" s="65" t="s">
        <v>20</v>
      </c>
      <c r="B12" s="69">
        <v>20.154</v>
      </c>
      <c r="C12" s="64"/>
      <c r="D12" s="65" t="s">
        <v>20</v>
      </c>
      <c r="E12" s="67">
        <v>20.120999999999999</v>
      </c>
      <c r="F12" s="64"/>
      <c r="G12" s="65" t="s">
        <v>20</v>
      </c>
      <c r="H12">
        <v>20.190000000000001</v>
      </c>
      <c r="I12" s="65" t="s">
        <v>249</v>
      </c>
      <c r="J12" s="67">
        <v>4.923</v>
      </c>
    </row>
    <row r="13" spans="1:17" x14ac:dyDescent="0.4">
      <c r="A13" s="65" t="s">
        <v>0</v>
      </c>
      <c r="B13" s="67">
        <v>8.5000000000000006E-2</v>
      </c>
      <c r="C13" s="64"/>
      <c r="D13" s="65" t="s">
        <v>0</v>
      </c>
      <c r="E13" s="67">
        <v>8.5000000000000006E-2</v>
      </c>
      <c r="F13" s="64"/>
      <c r="G13" s="65" t="s">
        <v>0</v>
      </c>
      <c r="H13" s="67">
        <v>8.5000000000000006E-2</v>
      </c>
      <c r="I13" s="64"/>
      <c r="J13" s="64"/>
    </row>
    <row r="14" spans="1:17" x14ac:dyDescent="0.4">
      <c r="A14" s="68" t="s">
        <v>1</v>
      </c>
      <c r="B14" s="67">
        <v>2.2709999999999999</v>
      </c>
      <c r="C14" s="64"/>
      <c r="D14" s="68" t="s">
        <v>1</v>
      </c>
      <c r="E14" s="67">
        <v>2.2709999999999999</v>
      </c>
      <c r="F14" s="64"/>
      <c r="G14" s="68" t="s">
        <v>1</v>
      </c>
      <c r="H14" s="67">
        <v>2.2709999999999999</v>
      </c>
      <c r="I14" s="64"/>
      <c r="J14" s="64"/>
    </row>
    <row r="16" spans="1:17" x14ac:dyDescent="0.4">
      <c r="A16" s="65" t="s">
        <v>45</v>
      </c>
      <c r="B16" s="66" t="s">
        <v>288</v>
      </c>
      <c r="C16" s="64"/>
      <c r="D16" s="65" t="s">
        <v>170</v>
      </c>
      <c r="E16" s="66" t="s">
        <v>116</v>
      </c>
      <c r="F16" s="64"/>
      <c r="G16" s="65" t="s">
        <v>168</v>
      </c>
      <c r="H16" s="66" t="s">
        <v>116</v>
      </c>
      <c r="I16" s="64"/>
      <c r="J16" s="64"/>
    </row>
    <row r="17" spans="1:15" x14ac:dyDescent="0.4">
      <c r="A17" s="65" t="s">
        <v>11</v>
      </c>
      <c r="B17" s="69">
        <v>-3.6273</v>
      </c>
      <c r="C17" s="64"/>
      <c r="D17" s="65" t="s">
        <v>11</v>
      </c>
      <c r="E17" s="67">
        <v>-3.6436999999999999</v>
      </c>
      <c r="F17" s="64"/>
      <c r="G17" s="65" t="s">
        <v>11</v>
      </c>
      <c r="H17" s="67">
        <v>-3.7393999999999998</v>
      </c>
      <c r="I17" s="65" t="s">
        <v>2</v>
      </c>
      <c r="J17" s="67">
        <v>2.2599999999999998</v>
      </c>
    </row>
    <row r="18" spans="1:15" x14ac:dyDescent="0.4">
      <c r="A18" s="65" t="s">
        <v>20</v>
      </c>
      <c r="B18" s="69">
        <v>7.813968749999999</v>
      </c>
      <c r="C18" s="64"/>
      <c r="D18" s="65" t="s">
        <v>20</v>
      </c>
      <c r="E18" s="67">
        <v>7.8150000000000004</v>
      </c>
      <c r="F18" s="64"/>
      <c r="G18" s="65" t="s">
        <v>20</v>
      </c>
      <c r="H18">
        <v>7.8940000000000001</v>
      </c>
      <c r="I18" s="65" t="s">
        <v>249</v>
      </c>
      <c r="J18" s="67">
        <v>3.57</v>
      </c>
    </row>
    <row r="19" spans="1:15" x14ac:dyDescent="0.4">
      <c r="A19" s="65" t="s">
        <v>0</v>
      </c>
      <c r="B19" s="67">
        <v>0.751</v>
      </c>
      <c r="C19" s="64"/>
      <c r="D19" s="65" t="s">
        <v>0</v>
      </c>
      <c r="E19" s="67">
        <v>0.751</v>
      </c>
      <c r="F19" s="64"/>
      <c r="G19" s="65" t="s">
        <v>0</v>
      </c>
      <c r="H19" s="67">
        <v>0.751</v>
      </c>
      <c r="I19" s="64"/>
      <c r="J19" s="64"/>
    </row>
    <row r="20" spans="1:15" x14ac:dyDescent="0.4">
      <c r="A20" s="68" t="s">
        <v>1</v>
      </c>
      <c r="B20" s="67">
        <v>2.2349999999999999</v>
      </c>
      <c r="C20" s="64"/>
      <c r="D20" s="68" t="s">
        <v>1</v>
      </c>
      <c r="E20" s="67">
        <v>2.2349999999999999</v>
      </c>
      <c r="F20" s="64"/>
      <c r="G20" s="68" t="s">
        <v>1</v>
      </c>
      <c r="H20" s="67">
        <v>2.2349999999999999</v>
      </c>
      <c r="I20" s="64"/>
      <c r="J20" s="64"/>
    </row>
    <row r="21" spans="1:15" x14ac:dyDescent="0.4">
      <c r="A21" s="64"/>
      <c r="B21" s="71"/>
      <c r="C21" s="64"/>
      <c r="D21" s="64"/>
      <c r="E21" s="71"/>
      <c r="F21" s="64"/>
      <c r="G21" s="64"/>
      <c r="H21" s="71"/>
      <c r="I21" s="64"/>
      <c r="J21" s="64"/>
    </row>
    <row r="22" spans="1:15" x14ac:dyDescent="0.4">
      <c r="A22" s="65" t="s">
        <v>45</v>
      </c>
      <c r="B22" s="66" t="s">
        <v>289</v>
      </c>
      <c r="C22" s="64"/>
      <c r="D22" s="65" t="s">
        <v>170</v>
      </c>
      <c r="E22" s="66" t="s">
        <v>289</v>
      </c>
      <c r="F22" s="64"/>
      <c r="G22" s="65" t="s">
        <v>168</v>
      </c>
      <c r="H22" s="66" t="s">
        <v>289</v>
      </c>
      <c r="I22" s="64"/>
      <c r="J22" s="64"/>
      <c r="L22" s="65" t="s">
        <v>277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7">
        <v>-4.9212999999999996</v>
      </c>
      <c r="F23" s="64"/>
      <c r="G23" s="65" t="s">
        <v>11</v>
      </c>
      <c r="H23" s="67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276</v>
      </c>
    </row>
    <row r="24" spans="1:15" x14ac:dyDescent="0.4">
      <c r="A24" s="65" t="s">
        <v>20</v>
      </c>
      <c r="B24" s="69">
        <v>5.9285281542500012</v>
      </c>
      <c r="C24" s="64"/>
      <c r="D24" s="65" t="s">
        <v>20</v>
      </c>
      <c r="E24" s="67">
        <v>6.1872391485000016</v>
      </c>
      <c r="F24" s="64"/>
      <c r="G24" s="65" t="s">
        <v>20</v>
      </c>
      <c r="H24">
        <v>6.382321689594896</v>
      </c>
      <c r="I24" s="65" t="s">
        <v>249</v>
      </c>
      <c r="J24" s="67">
        <v>1.7819696</v>
      </c>
      <c r="L24" s="65" t="s">
        <v>20</v>
      </c>
      <c r="M24" s="69">
        <v>6.6229776379710001</v>
      </c>
    </row>
    <row r="25" spans="1:15" x14ac:dyDescent="0.4">
      <c r="A25" s="65" t="s">
        <v>0</v>
      </c>
      <c r="B25" s="67">
        <v>1.4430000000000001</v>
      </c>
      <c r="C25" s="64"/>
      <c r="D25" s="65" t="s">
        <v>0</v>
      </c>
      <c r="E25" s="67">
        <v>1.4430000000000001</v>
      </c>
      <c r="F25" s="64"/>
      <c r="G25" s="65" t="s">
        <v>0</v>
      </c>
      <c r="H25" s="67">
        <v>1.4430000000000001</v>
      </c>
      <c r="I25" s="66" t="s">
        <v>245</v>
      </c>
      <c r="J25" s="1">
        <v>0.61960000000000004</v>
      </c>
      <c r="L25" s="65" t="s">
        <v>0</v>
      </c>
      <c r="M25" s="67">
        <v>1.4430000000000001</v>
      </c>
    </row>
    <row r="26" spans="1:15" x14ac:dyDescent="0.4">
      <c r="A26" s="68" t="s">
        <v>1</v>
      </c>
      <c r="B26" s="67">
        <v>2.4529999999999998</v>
      </c>
      <c r="C26" s="64"/>
      <c r="D26" s="68" t="s">
        <v>1</v>
      </c>
      <c r="E26" s="67">
        <v>2.4529999999999998</v>
      </c>
      <c r="F26" s="64"/>
      <c r="G26" s="68" t="s">
        <v>1</v>
      </c>
      <c r="H26" s="67">
        <v>2.4529999999999998</v>
      </c>
      <c r="I26" s="64"/>
      <c r="J26" s="64"/>
      <c r="L26" s="68" t="s">
        <v>1</v>
      </c>
      <c r="M26" s="67">
        <v>2.4529999999999998</v>
      </c>
    </row>
    <row r="27" spans="1:15" x14ac:dyDescent="0.4">
      <c r="A27" s="64"/>
      <c r="B27" s="71"/>
      <c r="C27" s="64"/>
      <c r="D27" s="64"/>
      <c r="E27" s="71"/>
      <c r="F27" s="64"/>
      <c r="G27" s="72"/>
      <c r="H27" s="71"/>
      <c r="J27" s="64"/>
      <c r="L27" s="72"/>
      <c r="M27" s="71"/>
    </row>
    <row r="28" spans="1:15" x14ac:dyDescent="0.4">
      <c r="A28" s="65" t="s">
        <v>45</v>
      </c>
      <c r="B28" s="66" t="s">
        <v>291</v>
      </c>
      <c r="C28" s="64"/>
      <c r="D28" s="65" t="s">
        <v>170</v>
      </c>
      <c r="E28" s="66" t="s">
        <v>291</v>
      </c>
      <c r="F28" s="64"/>
      <c r="G28" s="65" t="s">
        <v>168</v>
      </c>
      <c r="H28" s="66" t="s">
        <v>291</v>
      </c>
      <c r="I28" s="64"/>
      <c r="J28" s="64"/>
      <c r="L28" s="65" t="s">
        <v>277</v>
      </c>
      <c r="M28" s="66" t="s">
        <v>1</v>
      </c>
    </row>
    <row r="29" spans="1:15" x14ac:dyDescent="0.4">
      <c r="A29" s="65" t="s">
        <v>11</v>
      </c>
      <c r="B29" s="66">
        <v>-4.6306000000000003</v>
      </c>
      <c r="C29" s="64"/>
      <c r="D29" s="65" t="s">
        <v>11</v>
      </c>
      <c r="E29" s="67">
        <v>-4.8349000000000002</v>
      </c>
      <c r="F29" s="64"/>
      <c r="G29" s="65" t="s">
        <v>11</v>
      </c>
      <c r="H29" s="67">
        <v>-4.6947000000000001</v>
      </c>
      <c r="I29" s="65" t="s">
        <v>2</v>
      </c>
      <c r="J29" s="1">
        <v>2.1539999999999999</v>
      </c>
      <c r="L29" s="65" t="s">
        <v>11</v>
      </c>
      <c r="M29" s="66"/>
    </row>
    <row r="30" spans="1:15" x14ac:dyDescent="0.4">
      <c r="A30" s="65" t="s">
        <v>20</v>
      </c>
      <c r="B30" s="69">
        <v>7.4189571840000008</v>
      </c>
      <c r="C30" s="64"/>
      <c r="D30" s="65" t="s">
        <v>20</v>
      </c>
      <c r="E30" s="67">
        <v>6.7491361704999981</v>
      </c>
      <c r="F30" s="64"/>
      <c r="G30" s="65" t="s">
        <v>20</v>
      </c>
      <c r="H30">
        <v>7.0798007000382759</v>
      </c>
      <c r="I30" s="65" t="s">
        <v>249</v>
      </c>
      <c r="J30" s="67">
        <v>3.5239439999999997</v>
      </c>
      <c r="L30" s="65" t="s">
        <v>20</v>
      </c>
      <c r="M30" s="69"/>
    </row>
    <row r="31" spans="1:15" x14ac:dyDescent="0.4">
      <c r="A31" s="65" t="s">
        <v>0</v>
      </c>
      <c r="B31" s="67"/>
      <c r="C31" s="64"/>
      <c r="D31" s="65" t="s">
        <v>0</v>
      </c>
      <c r="E31" s="67"/>
      <c r="F31" s="64"/>
      <c r="G31" s="65" t="s">
        <v>0</v>
      </c>
      <c r="H31" s="67"/>
      <c r="I31" s="66" t="s">
        <v>245</v>
      </c>
      <c r="J31" s="1">
        <v>1.6359999999999999</v>
      </c>
      <c r="L31" s="65" t="s">
        <v>0</v>
      </c>
      <c r="M31" s="67"/>
    </row>
    <row r="32" spans="1:15" x14ac:dyDescent="0.4">
      <c r="A32" s="68" t="s">
        <v>1</v>
      </c>
      <c r="B32" s="67"/>
      <c r="C32" s="64"/>
      <c r="D32" s="68" t="s">
        <v>1</v>
      </c>
      <c r="E32" s="67"/>
      <c r="F32" s="64"/>
      <c r="G32" s="68" t="s">
        <v>1</v>
      </c>
      <c r="H32" s="67"/>
      <c r="I32" s="64"/>
      <c r="J32" s="64"/>
      <c r="L32" s="68" t="s">
        <v>1</v>
      </c>
      <c r="M32" s="67"/>
    </row>
    <row r="34" spans="1:10" x14ac:dyDescent="0.4">
      <c r="A34" s="65" t="s">
        <v>45</v>
      </c>
      <c r="B34" s="66" t="s">
        <v>192</v>
      </c>
      <c r="C34" s="64"/>
      <c r="D34" s="65" t="s">
        <v>170</v>
      </c>
      <c r="E34" s="66" t="s">
        <v>192</v>
      </c>
      <c r="F34" s="64"/>
      <c r="G34" s="65" t="s">
        <v>168</v>
      </c>
      <c r="H34" s="66" t="s">
        <v>192</v>
      </c>
      <c r="I34" s="64"/>
      <c r="J34" s="64"/>
    </row>
    <row r="35" spans="1:10" x14ac:dyDescent="0.4">
      <c r="A35" s="65" t="s">
        <v>11</v>
      </c>
      <c r="B35" s="69">
        <v>-3.8298999999999999</v>
      </c>
      <c r="C35" s="64"/>
      <c r="D35" s="65" t="s">
        <v>11</v>
      </c>
      <c r="E35" s="67"/>
      <c r="F35" s="64"/>
      <c r="G35" s="65" t="s">
        <v>11</v>
      </c>
      <c r="H35" s="67">
        <v>-4.7061999999999999</v>
      </c>
      <c r="I35" s="65" t="s">
        <v>2</v>
      </c>
      <c r="J35" s="67">
        <v>2.5190000000000001</v>
      </c>
    </row>
    <row r="36" spans="1:10" x14ac:dyDescent="0.4">
      <c r="A36" s="65" t="s">
        <v>20</v>
      </c>
      <c r="B36" s="69">
        <v>7.2709999999999999</v>
      </c>
      <c r="C36" s="64"/>
      <c r="D36" s="65" t="s">
        <v>20</v>
      </c>
      <c r="E36" s="67"/>
      <c r="F36" s="64"/>
      <c r="G36" s="65" t="s">
        <v>20</v>
      </c>
      <c r="H36" s="64">
        <v>6.7229999999999999</v>
      </c>
      <c r="I36" s="65" t="s">
        <v>249</v>
      </c>
      <c r="J36" s="67">
        <v>2.4460000000000002</v>
      </c>
    </row>
    <row r="37" spans="1:10" x14ac:dyDescent="0.4">
      <c r="A37" s="65" t="s">
        <v>0</v>
      </c>
      <c r="B37" s="67">
        <v>0.39400000000000002</v>
      </c>
      <c r="C37" s="64"/>
      <c r="D37" s="65" t="s">
        <v>0</v>
      </c>
      <c r="E37" s="67">
        <v>0.39400000000000002</v>
      </c>
      <c r="F37" s="64"/>
      <c r="G37" s="65" t="s">
        <v>0</v>
      </c>
      <c r="H37" s="67">
        <v>0.39400000000000002</v>
      </c>
      <c r="I37" s="64"/>
      <c r="J37" s="64"/>
    </row>
    <row r="38" spans="1:10" x14ac:dyDescent="0.4">
      <c r="A38" s="68" t="s">
        <v>1</v>
      </c>
      <c r="B38" s="67">
        <v>2.7389999999999999</v>
      </c>
      <c r="C38" s="64"/>
      <c r="D38" s="68" t="s">
        <v>1</v>
      </c>
      <c r="E38" s="67">
        <v>2.7389999999999999</v>
      </c>
      <c r="F38" s="64"/>
      <c r="G38" s="68" t="s">
        <v>1</v>
      </c>
      <c r="H38" s="67">
        <v>2.7389999999999999</v>
      </c>
      <c r="J38" s="64"/>
    </row>
    <row r="40" spans="1:10" x14ac:dyDescent="0.4">
      <c r="A40" s="65" t="s">
        <v>45</v>
      </c>
      <c r="B40" s="66" t="s">
        <v>117</v>
      </c>
      <c r="C40" s="64"/>
      <c r="D40" s="65" t="s">
        <v>170</v>
      </c>
      <c r="E40" s="66" t="s">
        <v>117</v>
      </c>
      <c r="F40" s="64"/>
      <c r="G40" s="65" t="s">
        <v>168</v>
      </c>
      <c r="H40" s="66" t="s">
        <v>117</v>
      </c>
      <c r="I40" s="64"/>
      <c r="J40" s="64"/>
    </row>
    <row r="41" spans="1:10" x14ac:dyDescent="0.4">
      <c r="A41" s="65" t="s">
        <v>11</v>
      </c>
      <c r="B41" s="69">
        <v>-1.3116000000000001</v>
      </c>
      <c r="C41" s="64"/>
      <c r="D41" s="65" t="s">
        <v>11</v>
      </c>
      <c r="E41" s="67">
        <v>-1.3097000000000001</v>
      </c>
      <c r="F41" s="64"/>
      <c r="G41" s="65" t="s">
        <v>11</v>
      </c>
      <c r="H41" s="67">
        <v>-1.3122</v>
      </c>
      <c r="I41" s="65" t="s">
        <v>2</v>
      </c>
      <c r="J41" s="67">
        <v>3.7589999999999999</v>
      </c>
    </row>
    <row r="42" spans="1:10" x14ac:dyDescent="0.4">
      <c r="A42" s="65" t="s">
        <v>20</v>
      </c>
      <c r="B42" s="69">
        <v>36.247</v>
      </c>
      <c r="C42" s="64"/>
      <c r="D42" s="65" t="s">
        <v>20</v>
      </c>
      <c r="E42" s="67">
        <v>36.323999999999998</v>
      </c>
      <c r="F42" s="64"/>
      <c r="G42" s="65" t="s">
        <v>20</v>
      </c>
      <c r="H42">
        <f>74.234/2</f>
        <v>37.116999999999997</v>
      </c>
      <c r="I42" s="65" t="s">
        <v>249</v>
      </c>
      <c r="J42" s="67">
        <v>6.0650000000000004</v>
      </c>
    </row>
    <row r="43" spans="1:10" x14ac:dyDescent="0.4">
      <c r="A43" s="65" t="s">
        <v>0</v>
      </c>
      <c r="B43" s="67">
        <v>4.7E-2</v>
      </c>
      <c r="C43" s="64"/>
      <c r="D43" s="65" t="s">
        <v>0</v>
      </c>
      <c r="E43" s="67">
        <v>4.7E-2</v>
      </c>
      <c r="F43" s="64"/>
      <c r="G43" s="65" t="s">
        <v>0</v>
      </c>
      <c r="H43" s="67">
        <v>4.7E-2</v>
      </c>
      <c r="I43" s="64"/>
      <c r="J43" s="64"/>
    </row>
    <row r="44" spans="1:10" x14ac:dyDescent="0.4">
      <c r="A44" s="68" t="s">
        <v>1</v>
      </c>
      <c r="B44" s="67">
        <v>2.6</v>
      </c>
      <c r="C44" s="64"/>
      <c r="D44" s="68" t="s">
        <v>1</v>
      </c>
      <c r="E44" s="67">
        <v>2.6</v>
      </c>
      <c r="F44" s="64"/>
      <c r="G44" s="68" t="s">
        <v>1</v>
      </c>
      <c r="H44" s="67">
        <v>2.6</v>
      </c>
      <c r="J44" s="64"/>
    </row>
    <row r="46" spans="1:10" x14ac:dyDescent="0.4">
      <c r="A46" s="65" t="s">
        <v>45</v>
      </c>
      <c r="B46" s="66" t="s">
        <v>118</v>
      </c>
      <c r="C46" s="64"/>
      <c r="D46" s="65" t="s">
        <v>170</v>
      </c>
      <c r="E46" s="66" t="s">
        <v>118</v>
      </c>
      <c r="F46" s="64"/>
      <c r="G46" s="65" t="s">
        <v>168</v>
      </c>
      <c r="H46" s="66" t="s">
        <v>118</v>
      </c>
      <c r="I46" s="64"/>
      <c r="J46" s="64"/>
    </row>
    <row r="47" spans="1:10" x14ac:dyDescent="0.4">
      <c r="A47" s="65" t="s">
        <v>11</v>
      </c>
      <c r="B47" s="69">
        <v>-1.5829</v>
      </c>
      <c r="C47" s="64"/>
      <c r="D47" s="65" t="s">
        <v>11</v>
      </c>
      <c r="E47" s="67">
        <v>-1.5745</v>
      </c>
      <c r="F47" s="64"/>
      <c r="G47" s="65" t="s">
        <v>11</v>
      </c>
      <c r="H47" s="67">
        <v>-1.5908</v>
      </c>
      <c r="I47" s="65" t="s">
        <v>2</v>
      </c>
      <c r="J47" s="67">
        <v>3.2029999999999998</v>
      </c>
    </row>
    <row r="48" spans="1:10" x14ac:dyDescent="0.4">
      <c r="A48" s="65" t="s">
        <v>20</v>
      </c>
      <c r="B48" s="69">
        <v>22.866</v>
      </c>
      <c r="C48" s="64"/>
      <c r="D48" s="65" t="s">
        <v>20</v>
      </c>
      <c r="E48" s="67">
        <v>22.928000000000001</v>
      </c>
      <c r="F48" s="64"/>
      <c r="G48" s="65" t="s">
        <v>20</v>
      </c>
      <c r="H48">
        <v>22.774999999999999</v>
      </c>
      <c r="I48" s="65" t="s">
        <v>249</v>
      </c>
      <c r="J48" s="67">
        <v>5.1269999999999998</v>
      </c>
    </row>
    <row r="49" spans="1:15" x14ac:dyDescent="0.4">
      <c r="A49" s="65" t="s">
        <v>0</v>
      </c>
      <c r="B49" s="67">
        <v>0.217</v>
      </c>
      <c r="C49" s="64"/>
      <c r="D49" s="65" t="s">
        <v>0</v>
      </c>
      <c r="E49" s="67">
        <v>0.217</v>
      </c>
      <c r="F49" s="64"/>
      <c r="G49" s="65" t="s">
        <v>0</v>
      </c>
      <c r="H49" s="67">
        <v>0.217</v>
      </c>
      <c r="I49" s="64"/>
      <c r="J49" s="64"/>
    </row>
    <row r="50" spans="1:15" x14ac:dyDescent="0.4">
      <c r="A50" s="68" t="s">
        <v>1</v>
      </c>
      <c r="B50" s="67">
        <v>2.895</v>
      </c>
      <c r="C50" s="64"/>
      <c r="D50" s="68" t="s">
        <v>1</v>
      </c>
      <c r="E50" s="67">
        <v>2.895</v>
      </c>
      <c r="F50" s="64"/>
      <c r="G50" s="68" t="s">
        <v>1</v>
      </c>
      <c r="H50" s="67">
        <v>2.895</v>
      </c>
      <c r="J50" s="64"/>
    </row>
    <row r="52" spans="1:15" x14ac:dyDescent="0.4">
      <c r="A52" s="65" t="s">
        <v>45</v>
      </c>
      <c r="B52" s="66" t="s">
        <v>119</v>
      </c>
      <c r="C52" s="64"/>
      <c r="D52" s="65" t="s">
        <v>170</v>
      </c>
      <c r="E52" s="66" t="s">
        <v>119</v>
      </c>
      <c r="F52" s="64"/>
      <c r="G52" s="65" t="s">
        <v>168</v>
      </c>
      <c r="H52" s="66" t="s">
        <v>292</v>
      </c>
      <c r="I52" s="64"/>
      <c r="J52" s="64"/>
    </row>
    <row r="53" spans="1:15" x14ac:dyDescent="0.4">
      <c r="A53" s="65" t="s">
        <v>11</v>
      </c>
      <c r="B53" s="69">
        <v>-3.7456</v>
      </c>
      <c r="C53" s="64"/>
      <c r="D53" s="65" t="s">
        <v>11</v>
      </c>
      <c r="E53" s="70">
        <v>-3.6530999999999998</v>
      </c>
      <c r="F53" s="64"/>
      <c r="G53" s="65" t="s">
        <v>11</v>
      </c>
      <c r="H53" s="67">
        <v>-3.6671999999999998</v>
      </c>
      <c r="I53" s="65" t="s">
        <v>2</v>
      </c>
      <c r="J53" s="1">
        <v>2.87</v>
      </c>
    </row>
    <row r="54" spans="1:15" x14ac:dyDescent="0.4">
      <c r="A54" s="65" t="s">
        <v>20</v>
      </c>
      <c r="B54" s="69">
        <v>16.472000000000001</v>
      </c>
      <c r="C54" s="64"/>
      <c r="D54" s="65" t="s">
        <v>20</v>
      </c>
      <c r="E54" s="67">
        <v>16.701000000000001</v>
      </c>
      <c r="F54" s="64"/>
      <c r="G54" s="65" t="s">
        <v>20</v>
      </c>
      <c r="H54">
        <v>16.78766036361997</v>
      </c>
      <c r="I54" s="65" t="s">
        <v>249</v>
      </c>
      <c r="J54" s="67">
        <v>4.7068000000000003</v>
      </c>
    </row>
    <row r="55" spans="1:15" x14ac:dyDescent="0.4">
      <c r="A55" s="65" t="s">
        <v>0</v>
      </c>
      <c r="B55" s="67">
        <v>0.46100000000000002</v>
      </c>
      <c r="C55" s="64"/>
      <c r="D55" s="65" t="s">
        <v>0</v>
      </c>
      <c r="E55" s="67">
        <v>0.46100000000000002</v>
      </c>
      <c r="F55" s="64"/>
      <c r="G55" s="65" t="s">
        <v>0</v>
      </c>
      <c r="H55" s="67"/>
      <c r="I55" s="66" t="s">
        <v>245</v>
      </c>
      <c r="J55" s="1">
        <v>1.64</v>
      </c>
    </row>
    <row r="56" spans="1:15" x14ac:dyDescent="0.4">
      <c r="A56" s="68" t="s">
        <v>1</v>
      </c>
      <c r="B56" s="67">
        <v>3.4079999999999999</v>
      </c>
      <c r="C56" s="64"/>
      <c r="D56" s="68" t="s">
        <v>1</v>
      </c>
      <c r="E56" s="67">
        <v>3.4079999999999999</v>
      </c>
      <c r="F56" s="64"/>
      <c r="G56" s="68" t="s">
        <v>1</v>
      </c>
      <c r="H56" s="67"/>
      <c r="J56" s="64"/>
    </row>
    <row r="58" spans="1:15" x14ac:dyDescent="0.4">
      <c r="A58" s="65" t="s">
        <v>45</v>
      </c>
      <c r="B58" s="66" t="s">
        <v>120</v>
      </c>
      <c r="C58" s="64"/>
      <c r="D58" s="65" t="s">
        <v>170</v>
      </c>
      <c r="E58" s="66" t="s">
        <v>120</v>
      </c>
      <c r="F58" s="64"/>
      <c r="G58" s="65" t="s">
        <v>168</v>
      </c>
      <c r="H58" s="66" t="s">
        <v>120</v>
      </c>
      <c r="I58" s="64"/>
      <c r="J58" s="64"/>
    </row>
    <row r="59" spans="1:15" x14ac:dyDescent="0.4">
      <c r="A59" s="65" t="s">
        <v>11</v>
      </c>
      <c r="B59" s="69">
        <v>-4.8937999999999997</v>
      </c>
      <c r="C59" s="64"/>
      <c r="D59" s="65" t="s">
        <v>11</v>
      </c>
      <c r="E59" s="50">
        <v>-4.8997999999999999</v>
      </c>
      <c r="F59" s="64"/>
      <c r="G59" s="65" t="s">
        <v>11</v>
      </c>
      <c r="H59" s="50">
        <v>-4.9123999999999999</v>
      </c>
      <c r="I59" s="65" t="s">
        <v>2</v>
      </c>
      <c r="J59" s="67">
        <v>2.6389999999999998</v>
      </c>
    </row>
    <row r="60" spans="1:15" x14ac:dyDescent="0.4">
      <c r="A60" s="65" t="s">
        <v>20</v>
      </c>
      <c r="B60" s="69">
        <v>14.484</v>
      </c>
      <c r="C60" s="64"/>
      <c r="D60" s="65" t="s">
        <v>20</v>
      </c>
      <c r="E60" s="67">
        <v>14.776</v>
      </c>
      <c r="F60" s="64"/>
      <c r="G60" s="65" t="s">
        <v>20</v>
      </c>
      <c r="H60" s="1">
        <v>14.371499999999999</v>
      </c>
      <c r="I60" s="65" t="s">
        <v>249</v>
      </c>
      <c r="J60" s="67">
        <v>4.7640000000000002</v>
      </c>
    </row>
    <row r="61" spans="1:15" x14ac:dyDescent="0.4">
      <c r="A61" s="65" t="s">
        <v>0</v>
      </c>
      <c r="B61" s="67">
        <v>0.52900000000000003</v>
      </c>
      <c r="C61" s="64"/>
      <c r="D61" s="65" t="s">
        <v>0</v>
      </c>
      <c r="E61" s="67">
        <v>0.52900000000000003</v>
      </c>
      <c r="F61" s="64"/>
      <c r="G61" s="65" t="s">
        <v>0</v>
      </c>
      <c r="H61" s="67">
        <v>0.52900000000000003</v>
      </c>
      <c r="I61" s="64"/>
      <c r="J61" s="64"/>
    </row>
    <row r="62" spans="1:15" x14ac:dyDescent="0.4">
      <c r="A62" s="68" t="s">
        <v>1</v>
      </c>
      <c r="B62" s="67">
        <v>3.1389999999999998</v>
      </c>
      <c r="C62" s="64"/>
      <c r="D62" s="68" t="s">
        <v>1</v>
      </c>
      <c r="E62" s="67">
        <v>3.1389999999999998</v>
      </c>
      <c r="F62" s="64"/>
      <c r="G62" s="68" t="s">
        <v>1</v>
      </c>
      <c r="H62" s="67">
        <v>3.1389999999999998</v>
      </c>
      <c r="J62" s="64"/>
    </row>
    <row r="64" spans="1:15" x14ac:dyDescent="0.4">
      <c r="A64" s="65" t="s">
        <v>45</v>
      </c>
      <c r="B64" s="66" t="s">
        <v>293</v>
      </c>
      <c r="C64" s="64"/>
      <c r="D64" s="65" t="s">
        <v>170</v>
      </c>
      <c r="E64" s="66" t="s">
        <v>293</v>
      </c>
      <c r="F64" s="64"/>
      <c r="G64" s="65" t="s">
        <v>168</v>
      </c>
      <c r="H64" s="66" t="s">
        <v>293</v>
      </c>
      <c r="I64" s="64" t="s">
        <v>294</v>
      </c>
      <c r="J64" s="64"/>
      <c r="L64" s="65" t="s">
        <v>277</v>
      </c>
      <c r="M64" s="66" t="s">
        <v>223</v>
      </c>
      <c r="O64" t="s">
        <v>295</v>
      </c>
    </row>
    <row r="65" spans="1:15" x14ac:dyDescent="0.4">
      <c r="A65" s="65" t="s">
        <v>11</v>
      </c>
      <c r="B65" s="69">
        <v>-4.4836</v>
      </c>
      <c r="C65" s="64"/>
      <c r="D65" s="65" t="s">
        <v>11</v>
      </c>
      <c r="E65" s="50">
        <v>-4.6497999999999999</v>
      </c>
      <c r="F65" s="64"/>
      <c r="G65" s="65" t="s">
        <v>11</v>
      </c>
      <c r="H65" s="50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296</v>
      </c>
    </row>
    <row r="66" spans="1:15" x14ac:dyDescent="0.4">
      <c r="A66" s="65" t="s">
        <v>20</v>
      </c>
      <c r="B66" s="69">
        <v>14.795553818249997</v>
      </c>
      <c r="C66" s="64"/>
      <c r="D66" s="65" t="s">
        <v>20</v>
      </c>
      <c r="E66" s="67">
        <v>14.552211488000001</v>
      </c>
      <c r="F66" s="64"/>
      <c r="G66" s="65" t="s">
        <v>20</v>
      </c>
      <c r="H66" s="1">
        <v>14.801170548124517</v>
      </c>
      <c r="I66" s="65" t="s">
        <v>249</v>
      </c>
      <c r="J66" s="67">
        <v>4.4710049999999999</v>
      </c>
      <c r="L66" s="65" t="s">
        <v>20</v>
      </c>
      <c r="M66" s="69">
        <v>13.78</v>
      </c>
      <c r="O66" s="64" t="s">
        <v>287</v>
      </c>
    </row>
    <row r="67" spans="1:15" x14ac:dyDescent="0.4">
      <c r="A67" s="65" t="s">
        <v>0</v>
      </c>
      <c r="B67" s="67">
        <v>0.36599999999999999</v>
      </c>
      <c r="C67" s="64"/>
      <c r="D67" s="65" t="s">
        <v>0</v>
      </c>
      <c r="E67" s="67">
        <v>0.6166611096429695</v>
      </c>
      <c r="F67" s="64"/>
      <c r="G67" s="65" t="s">
        <v>0</v>
      </c>
      <c r="H67" s="67">
        <v>0.50493809483923313</v>
      </c>
      <c r="I67" s="66" t="s">
        <v>245</v>
      </c>
      <c r="J67" s="1">
        <v>1.617</v>
      </c>
      <c r="L67" s="65" t="s">
        <v>0</v>
      </c>
      <c r="M67" s="67">
        <v>0.59668828018084896</v>
      </c>
      <c r="O67" t="s">
        <v>297</v>
      </c>
    </row>
    <row r="68" spans="1:15" x14ac:dyDescent="0.4">
      <c r="A68" s="68" t="s">
        <v>1</v>
      </c>
      <c r="B68" s="67">
        <v>3.1509999999999998</v>
      </c>
      <c r="C68" s="64"/>
      <c r="D68" s="68" t="s">
        <v>1</v>
      </c>
      <c r="E68" s="67"/>
      <c r="F68" s="64"/>
      <c r="G68" s="68" t="s">
        <v>1</v>
      </c>
      <c r="H68" s="67"/>
      <c r="J68" s="64"/>
      <c r="L68" s="68" t="s">
        <v>1</v>
      </c>
      <c r="M68" s="67"/>
    </row>
    <row r="70" spans="1:15" x14ac:dyDescent="0.4">
      <c r="A70" s="65" t="s">
        <v>45</v>
      </c>
      <c r="B70" s="66" t="s">
        <v>225</v>
      </c>
      <c r="C70" s="64"/>
      <c r="D70" s="65" t="s">
        <v>170</v>
      </c>
      <c r="E70" s="66" t="s">
        <v>225</v>
      </c>
      <c r="F70" s="64"/>
      <c r="G70" s="65" t="s">
        <v>168</v>
      </c>
      <c r="H70" s="66" t="s">
        <v>298</v>
      </c>
      <c r="I70" s="64"/>
      <c r="J70" s="64"/>
    </row>
    <row r="71" spans="1:15" x14ac:dyDescent="0.4">
      <c r="A71" s="65" t="s">
        <v>11</v>
      </c>
      <c r="B71" s="69">
        <v>-2.8351999999999999</v>
      </c>
      <c r="C71" s="64"/>
      <c r="D71" s="65" t="s">
        <v>11</v>
      </c>
      <c r="E71" s="50">
        <v>-2.9990000000000001</v>
      </c>
      <c r="F71" s="64"/>
      <c r="G71" s="65" t="s">
        <v>11</v>
      </c>
      <c r="H71" s="50">
        <v>-3.2938000000000001</v>
      </c>
      <c r="I71" s="65" t="s">
        <v>2</v>
      </c>
      <c r="J71" s="67">
        <v>3.3650000000000002</v>
      </c>
    </row>
    <row r="72" spans="1:15" x14ac:dyDescent="0.4">
      <c r="A72" s="65" t="s">
        <v>20</v>
      </c>
      <c r="B72" s="69">
        <v>15.852</v>
      </c>
      <c r="C72" s="64"/>
      <c r="D72" s="65" t="s">
        <v>20</v>
      </c>
      <c r="E72" s="67">
        <v>15.795999999999999</v>
      </c>
      <c r="F72" s="64"/>
      <c r="G72" s="65" t="s">
        <v>20</v>
      </c>
      <c r="H72" s="1">
        <v>17.24138430147131</v>
      </c>
      <c r="I72" s="65" t="s">
        <v>249</v>
      </c>
      <c r="J72" s="67">
        <f>J71*J73</f>
        <v>3.5164249999999999</v>
      </c>
    </row>
    <row r="73" spans="1:15" x14ac:dyDescent="0.4">
      <c r="A73" s="65" t="s">
        <v>0</v>
      </c>
      <c r="B73" s="67">
        <v>0.20599999999999999</v>
      </c>
      <c r="C73" s="64"/>
      <c r="D73" s="65" t="s">
        <v>0</v>
      </c>
      <c r="E73" s="67">
        <v>0.20599999999999999</v>
      </c>
      <c r="F73" s="64"/>
      <c r="G73" s="65" t="s">
        <v>0</v>
      </c>
      <c r="H73" s="67">
        <v>0.20599999999999999</v>
      </c>
      <c r="I73" s="66" t="s">
        <v>245</v>
      </c>
      <c r="J73" s="1">
        <v>1.0449999999999999</v>
      </c>
    </row>
    <row r="74" spans="1:15" x14ac:dyDescent="0.4">
      <c r="A74" s="68" t="s">
        <v>1</v>
      </c>
      <c r="B74" s="67">
        <v>2.899</v>
      </c>
      <c r="C74" s="64"/>
      <c r="D74" s="68" t="s">
        <v>1</v>
      </c>
      <c r="E74" s="67">
        <v>2.899</v>
      </c>
      <c r="F74" s="64"/>
      <c r="G74" s="68" t="s">
        <v>1</v>
      </c>
      <c r="H74" s="67">
        <v>2.899</v>
      </c>
      <c r="J74" s="64"/>
    </row>
    <row r="76" spans="1:15" x14ac:dyDescent="0.4">
      <c r="A76" s="65" t="s">
        <v>45</v>
      </c>
      <c r="B76" s="66" t="s">
        <v>121</v>
      </c>
      <c r="C76" s="64"/>
      <c r="D76" s="65" t="s">
        <v>170</v>
      </c>
      <c r="E76" s="66" t="s">
        <v>121</v>
      </c>
      <c r="F76" s="64"/>
      <c r="G76" s="65" t="s">
        <v>168</v>
      </c>
      <c r="H76" s="66" t="s">
        <v>121</v>
      </c>
      <c r="I76" s="64"/>
      <c r="J76" s="64"/>
    </row>
    <row r="77" spans="1:15" x14ac:dyDescent="0.4">
      <c r="A77" s="65" t="s">
        <v>11</v>
      </c>
      <c r="B77" s="69">
        <v>-1.0981000000000001</v>
      </c>
      <c r="C77" s="64"/>
      <c r="D77" s="65" t="s">
        <v>11</v>
      </c>
      <c r="E77" s="50">
        <v>-1.081</v>
      </c>
      <c r="F77" s="64"/>
      <c r="G77" s="65" t="s">
        <v>11</v>
      </c>
      <c r="H77" s="50">
        <v>-1.0988</v>
      </c>
      <c r="I77" s="65" t="s">
        <v>2</v>
      </c>
      <c r="J77" s="67">
        <v>4.758</v>
      </c>
    </row>
    <row r="78" spans="1:15" x14ac:dyDescent="0.4">
      <c r="A78" s="65" t="s">
        <v>20</v>
      </c>
      <c r="B78" s="69">
        <v>73.709999999999994</v>
      </c>
      <c r="C78" s="64"/>
      <c r="D78" s="65" t="s">
        <v>20</v>
      </c>
      <c r="E78" s="67">
        <v>72.853999999999999</v>
      </c>
      <c r="F78" s="64"/>
      <c r="G78" s="65" t="s">
        <v>20</v>
      </c>
      <c r="H78" s="1">
        <v>74.375</v>
      </c>
      <c r="I78" s="65" t="s">
        <v>249</v>
      </c>
      <c r="J78" s="67">
        <v>7.5869999999999997</v>
      </c>
    </row>
    <row r="79" spans="1:15" x14ac:dyDescent="0.4">
      <c r="A79" s="65" t="s">
        <v>0</v>
      </c>
      <c r="B79" s="67">
        <v>2.1999999999999999E-2</v>
      </c>
      <c r="C79" s="64"/>
      <c r="D79" s="65" t="s">
        <v>0</v>
      </c>
      <c r="E79" s="67">
        <v>2.1999999999999999E-2</v>
      </c>
      <c r="F79" s="64"/>
      <c r="G79" s="65" t="s">
        <v>0</v>
      </c>
      <c r="H79" s="67">
        <v>2.1999999999999999E-2</v>
      </c>
      <c r="I79" s="64"/>
      <c r="J79" s="64"/>
    </row>
    <row r="80" spans="1:15" x14ac:dyDescent="0.4">
      <c r="A80" s="68" t="s">
        <v>1</v>
      </c>
      <c r="B80" s="67">
        <v>2.6669999999999998</v>
      </c>
      <c r="C80" s="64"/>
      <c r="D80" s="68" t="s">
        <v>1</v>
      </c>
      <c r="E80" s="67">
        <v>2.6669999999999998</v>
      </c>
      <c r="F80" s="64"/>
      <c r="G80" s="68" t="s">
        <v>1</v>
      </c>
      <c r="H80" s="67">
        <v>2.6669999999999998</v>
      </c>
      <c r="J80" s="64"/>
    </row>
    <row r="82" spans="1:10" x14ac:dyDescent="0.4">
      <c r="A82" s="65" t="s">
        <v>45</v>
      </c>
      <c r="B82" s="66" t="s">
        <v>122</v>
      </c>
      <c r="C82" s="64"/>
      <c r="D82" s="65" t="s">
        <v>170</v>
      </c>
      <c r="E82" s="66" t="s">
        <v>122</v>
      </c>
      <c r="F82" s="64"/>
      <c r="G82" s="65" t="s">
        <v>168</v>
      </c>
      <c r="H82" s="66" t="s">
        <v>122</v>
      </c>
      <c r="I82" s="64"/>
      <c r="J82" s="64"/>
    </row>
    <row r="83" spans="1:10" x14ac:dyDescent="0.4">
      <c r="A83" s="65" t="s">
        <v>11</v>
      </c>
      <c r="B83" s="69">
        <v>-1.9984999999999999</v>
      </c>
      <c r="C83" s="64"/>
      <c r="D83" s="65" t="s">
        <v>11</v>
      </c>
      <c r="E83" s="50">
        <v>-1.982</v>
      </c>
      <c r="F83" s="64"/>
      <c r="G83" s="65" t="s">
        <v>11</v>
      </c>
      <c r="H83" s="50">
        <v>-1.9995000000000001</v>
      </c>
      <c r="I83" s="65" t="s">
        <v>2</v>
      </c>
      <c r="J83" s="67">
        <v>3.8969999999999998</v>
      </c>
    </row>
    <row r="84" spans="1:10" x14ac:dyDescent="0.4">
      <c r="A84" s="65" t="s">
        <v>20</v>
      </c>
      <c r="B84" s="69">
        <v>41.761000000000003</v>
      </c>
      <c r="C84" s="64"/>
      <c r="D84" s="65" t="s">
        <v>20</v>
      </c>
      <c r="E84" s="67">
        <v>42.171999999999997</v>
      </c>
      <c r="F84" s="64"/>
      <c r="G84" s="65" t="s">
        <v>20</v>
      </c>
      <c r="H84" s="1">
        <v>42.415500000000002</v>
      </c>
      <c r="I84" s="65" t="s">
        <v>249</v>
      </c>
      <c r="J84" s="67">
        <v>6.4509999999999996</v>
      </c>
    </row>
    <row r="85" spans="1:10" x14ac:dyDescent="0.4">
      <c r="A85" s="65" t="s">
        <v>0</v>
      </c>
      <c r="B85" s="67">
        <v>0.105</v>
      </c>
      <c r="C85" s="64"/>
      <c r="D85" s="65" t="s">
        <v>0</v>
      </c>
      <c r="E85" s="67">
        <v>0.105</v>
      </c>
      <c r="F85" s="64"/>
      <c r="G85" s="65" t="s">
        <v>0</v>
      </c>
      <c r="H85" s="67">
        <v>0.105</v>
      </c>
      <c r="I85" s="64"/>
      <c r="J85" s="64"/>
    </row>
    <row r="86" spans="1:10" x14ac:dyDescent="0.4">
      <c r="A86" s="68" t="s">
        <v>1</v>
      </c>
      <c r="B86" s="67">
        <v>2.173</v>
      </c>
      <c r="C86" s="64"/>
      <c r="D86" s="68" t="s">
        <v>1</v>
      </c>
      <c r="E86" s="67">
        <v>2.173</v>
      </c>
      <c r="F86" s="64"/>
      <c r="G86" s="68" t="s">
        <v>1</v>
      </c>
      <c r="H86" s="67">
        <v>2.173</v>
      </c>
      <c r="J86" s="64"/>
    </row>
    <row r="88" spans="1:10" x14ac:dyDescent="0.4">
      <c r="A88" s="65" t="s">
        <v>45</v>
      </c>
      <c r="B88" s="66" t="s">
        <v>188</v>
      </c>
      <c r="C88" s="64"/>
      <c r="D88" s="65" t="s">
        <v>170</v>
      </c>
      <c r="E88" s="66" t="s">
        <v>188</v>
      </c>
      <c r="F88" s="64"/>
      <c r="G88" s="65" t="s">
        <v>168</v>
      </c>
      <c r="H88" s="66" t="s">
        <v>188</v>
      </c>
      <c r="I88" s="64"/>
      <c r="J88" s="64"/>
    </row>
    <row r="89" spans="1:10" x14ac:dyDescent="0.4">
      <c r="A89" s="65" t="s">
        <v>11</v>
      </c>
      <c r="B89" s="69">
        <v>-6.2832999999999997</v>
      </c>
      <c r="C89" s="64"/>
      <c r="D89" s="65" t="s">
        <v>11</v>
      </c>
      <c r="E89" s="50">
        <v>-6.2286999999999999</v>
      </c>
      <c r="F89" s="64"/>
      <c r="G89" s="65" t="s">
        <v>11</v>
      </c>
      <c r="H89" s="50">
        <v>-6.3324999999999996</v>
      </c>
      <c r="I89" s="65" t="s">
        <v>2</v>
      </c>
      <c r="J89" s="67">
        <v>3.319</v>
      </c>
    </row>
    <row r="90" spans="1:10" x14ac:dyDescent="0.4">
      <c r="A90" s="65" t="s">
        <v>20</v>
      </c>
      <c r="B90" s="69">
        <v>24.635999999999999</v>
      </c>
      <c r="C90" s="64"/>
      <c r="D90" s="65" t="s">
        <v>20</v>
      </c>
      <c r="E90" s="67">
        <v>24.864999999999998</v>
      </c>
      <c r="F90" s="64"/>
      <c r="G90" s="65" t="s">
        <v>20</v>
      </c>
      <c r="H90">
        <f>49.388/2</f>
        <v>24.693999999999999</v>
      </c>
      <c r="I90" s="65" t="s">
        <v>249</v>
      </c>
      <c r="J90" s="67">
        <v>5.1779999999999999</v>
      </c>
    </row>
    <row r="91" spans="1:10" x14ac:dyDescent="0.4">
      <c r="A91" s="65" t="s">
        <v>0</v>
      </c>
      <c r="B91" s="67">
        <v>0.32600000000000001</v>
      </c>
      <c r="C91" s="64"/>
      <c r="D91" s="65" t="s">
        <v>0</v>
      </c>
      <c r="E91" s="67">
        <v>0.32600000000000001</v>
      </c>
      <c r="F91" s="64"/>
      <c r="G91" s="65" t="s">
        <v>0</v>
      </c>
      <c r="H91" s="67">
        <v>0.32600000000000001</v>
      </c>
      <c r="I91" s="64"/>
      <c r="J91" s="64"/>
    </row>
    <row r="92" spans="1:10" x14ac:dyDescent="0.4">
      <c r="A92" s="68" t="s">
        <v>1</v>
      </c>
      <c r="B92" s="67">
        <v>2.2559999999999998</v>
      </c>
      <c r="C92" s="64"/>
      <c r="D92" s="68" t="s">
        <v>1</v>
      </c>
      <c r="E92" s="67">
        <v>2.2559999999999998</v>
      </c>
      <c r="F92" s="64"/>
      <c r="G92" s="68" t="s">
        <v>1</v>
      </c>
      <c r="H92" s="67">
        <v>2.2559999999999998</v>
      </c>
      <c r="J92" s="64"/>
    </row>
    <row r="94" spans="1:10" x14ac:dyDescent="0.4">
      <c r="A94" s="65" t="s">
        <v>45</v>
      </c>
      <c r="B94" s="66" t="s">
        <v>123</v>
      </c>
      <c r="C94" s="64"/>
      <c r="D94" s="65" t="s">
        <v>170</v>
      </c>
      <c r="E94" s="66" t="s">
        <v>123</v>
      </c>
      <c r="F94" s="64"/>
      <c r="G94" s="65" t="s">
        <v>168</v>
      </c>
      <c r="H94" s="66" t="s">
        <v>123</v>
      </c>
      <c r="I94" s="64"/>
      <c r="J94" s="64"/>
    </row>
    <row r="95" spans="1:10" x14ac:dyDescent="0.4">
      <c r="A95" s="65" t="s">
        <v>11</v>
      </c>
      <c r="B95" s="69">
        <v>-7.8334999999999999</v>
      </c>
      <c r="C95" s="64"/>
      <c r="D95" s="65" t="s">
        <v>11</v>
      </c>
      <c r="E95" s="50">
        <v>-7.7835000000000001</v>
      </c>
      <c r="F95" s="64"/>
      <c r="G95" s="65" t="s">
        <v>11</v>
      </c>
      <c r="H95" s="50">
        <v>-7.8910999999999998</v>
      </c>
      <c r="I95" s="65" t="s">
        <v>2</v>
      </c>
      <c r="J95" s="67">
        <v>2.9340000000000002</v>
      </c>
    </row>
    <row r="96" spans="1:10" x14ac:dyDescent="0.4">
      <c r="A96" s="65" t="s">
        <v>20</v>
      </c>
      <c r="B96" s="69">
        <v>17.344999999999999</v>
      </c>
      <c r="C96" s="64"/>
      <c r="D96" s="65" t="s">
        <v>20</v>
      </c>
      <c r="E96" s="67">
        <v>17.187999999999999</v>
      </c>
      <c r="F96" s="64"/>
      <c r="G96" s="65" t="s">
        <v>20</v>
      </c>
      <c r="H96" s="1">
        <f>34.714/2</f>
        <v>17.356999999999999</v>
      </c>
      <c r="I96" s="65" t="s">
        <v>249</v>
      </c>
      <c r="J96" s="67">
        <v>4.657</v>
      </c>
    </row>
    <row r="97" spans="1:10" x14ac:dyDescent="0.4">
      <c r="A97" s="65" t="s">
        <v>0</v>
      </c>
      <c r="B97" s="67">
        <v>0.68100000000000005</v>
      </c>
      <c r="C97" s="64"/>
      <c r="D97" s="65" t="s">
        <v>0</v>
      </c>
      <c r="E97" s="67">
        <v>0.68100000000000005</v>
      </c>
      <c r="F97" s="64"/>
      <c r="G97" s="65" t="s">
        <v>0</v>
      </c>
      <c r="H97" s="67">
        <v>0.68100000000000005</v>
      </c>
      <c r="I97" s="64"/>
      <c r="J97" s="64"/>
    </row>
    <row r="98" spans="1:10" x14ac:dyDescent="0.4">
      <c r="A98" s="68" t="s">
        <v>1</v>
      </c>
      <c r="B98" s="67">
        <v>2.524</v>
      </c>
      <c r="C98" s="64"/>
      <c r="D98" s="68" t="s">
        <v>1</v>
      </c>
      <c r="E98" s="67">
        <v>2.524</v>
      </c>
      <c r="F98" s="64"/>
      <c r="G98" s="68" t="s">
        <v>1</v>
      </c>
      <c r="H98" s="67">
        <v>2.524</v>
      </c>
      <c r="J98" s="64"/>
    </row>
    <row r="100" spans="1:10" x14ac:dyDescent="0.4">
      <c r="A100" s="65" t="s">
        <v>45</v>
      </c>
      <c r="B100" s="66" t="s">
        <v>124</v>
      </c>
      <c r="C100" s="64"/>
      <c r="D100" s="65" t="s">
        <v>170</v>
      </c>
      <c r="E100" s="66" t="s">
        <v>124</v>
      </c>
      <c r="F100" s="64"/>
      <c r="G100" s="65" t="s">
        <v>168</v>
      </c>
      <c r="H100" s="66" t="s">
        <v>299</v>
      </c>
      <c r="I100" s="64"/>
      <c r="J100" s="64"/>
    </row>
    <row r="101" spans="1:10" x14ac:dyDescent="0.4">
      <c r="A101" s="65" t="s">
        <v>11</v>
      </c>
      <c r="B101" s="69">
        <v>-8.8367000000000004</v>
      </c>
      <c r="C101" s="64"/>
      <c r="D101" s="65" t="s">
        <v>11</v>
      </c>
      <c r="E101" s="50">
        <v>-9.0823999999999998</v>
      </c>
      <c r="F101" s="64"/>
      <c r="G101" s="65" t="s">
        <v>11</v>
      </c>
      <c r="H101" s="50">
        <v>-8.7095000000000002</v>
      </c>
      <c r="I101" s="65" t="s">
        <v>2</v>
      </c>
      <c r="J101" s="67">
        <v>2.605</v>
      </c>
    </row>
    <row r="102" spans="1:10" x14ac:dyDescent="0.4">
      <c r="A102" s="65" t="s">
        <v>20</v>
      </c>
      <c r="B102" s="69">
        <v>13.926</v>
      </c>
      <c r="C102" s="64"/>
      <c r="D102" s="65" t="s">
        <v>20</v>
      </c>
      <c r="E102" s="67">
        <v>13.4</v>
      </c>
      <c r="F102" s="64"/>
      <c r="G102" s="65" t="s">
        <v>20</v>
      </c>
      <c r="H102" s="1">
        <v>13.77066718723132</v>
      </c>
      <c r="I102" s="65" t="s">
        <v>249</v>
      </c>
      <c r="J102" s="67">
        <v>4.6863950000000001</v>
      </c>
    </row>
    <row r="103" spans="1:10" x14ac:dyDescent="0.4">
      <c r="A103" s="65" t="s">
        <v>0</v>
      </c>
      <c r="B103" s="67">
        <v>1.1020000000000001</v>
      </c>
      <c r="C103" s="64"/>
      <c r="D103" s="65" t="s">
        <v>0</v>
      </c>
      <c r="E103" s="67">
        <v>1.1020000000000001</v>
      </c>
      <c r="F103" s="64"/>
      <c r="G103" s="65" t="s">
        <v>0</v>
      </c>
      <c r="H103" s="67">
        <v>1.1020000000000001</v>
      </c>
      <c r="I103" s="66" t="s">
        <v>245</v>
      </c>
      <c r="J103" s="66">
        <v>1.7989999999999999</v>
      </c>
    </row>
    <row r="104" spans="1:10" x14ac:dyDescent="0.4">
      <c r="A104" s="68" t="s">
        <v>1</v>
      </c>
      <c r="B104" s="67">
        <v>2.726</v>
      </c>
      <c r="C104" s="64"/>
      <c r="D104" s="68" t="s">
        <v>1</v>
      </c>
      <c r="E104" s="67">
        <v>2.726</v>
      </c>
      <c r="F104" s="64"/>
      <c r="G104" s="68" t="s">
        <v>1</v>
      </c>
      <c r="H104" s="67">
        <v>2.726</v>
      </c>
      <c r="J104" s="64"/>
    </row>
    <row r="106" spans="1:10" x14ac:dyDescent="0.4">
      <c r="A106" s="65" t="s">
        <v>45</v>
      </c>
      <c r="B106" s="66" t="s">
        <v>125</v>
      </c>
      <c r="C106" s="64"/>
      <c r="D106" s="65" t="s">
        <v>170</v>
      </c>
      <c r="E106" s="66" t="s">
        <v>125</v>
      </c>
      <c r="F106" s="64"/>
      <c r="G106" s="65" t="s">
        <v>168</v>
      </c>
      <c r="H106" s="66" t="s">
        <v>125</v>
      </c>
      <c r="I106" s="64"/>
      <c r="J106" s="64"/>
    </row>
    <row r="107" spans="1:10" x14ac:dyDescent="0.4">
      <c r="A107" s="65" t="s">
        <v>11</v>
      </c>
      <c r="B107" s="50">
        <v>-9.2486999999999995</v>
      </c>
      <c r="C107" s="64"/>
      <c r="D107" s="65" t="s">
        <v>11</v>
      </c>
      <c r="E107" s="50">
        <v>-9.6530000000000005</v>
      </c>
      <c r="F107" s="64"/>
      <c r="G107" s="65" t="s">
        <v>11</v>
      </c>
      <c r="H107" s="50">
        <v>-9.2326999999999995</v>
      </c>
      <c r="I107" s="65" t="s">
        <v>2</v>
      </c>
      <c r="J107" s="67">
        <v>2.4910000000000001</v>
      </c>
    </row>
    <row r="108" spans="1:10" x14ac:dyDescent="0.4">
      <c r="A108" s="65" t="s">
        <v>20</v>
      </c>
      <c r="B108" s="69">
        <v>11.903</v>
      </c>
      <c r="C108" s="64"/>
      <c r="D108" s="65" t="s">
        <v>20</v>
      </c>
      <c r="E108" s="67">
        <v>23.74</v>
      </c>
      <c r="F108" s="64"/>
      <c r="G108" s="65" t="s">
        <v>20</v>
      </c>
      <c r="H108" s="1">
        <v>11.952</v>
      </c>
      <c r="I108" s="65" t="s">
        <v>249</v>
      </c>
      <c r="J108" s="67">
        <v>4.45</v>
      </c>
    </row>
    <row r="109" spans="1:10" x14ac:dyDescent="0.4">
      <c r="A109" s="65" t="s">
        <v>0</v>
      </c>
      <c r="B109" s="67">
        <v>1.5509999999999999</v>
      </c>
      <c r="C109" s="64"/>
      <c r="D109" s="65" t="s">
        <v>0</v>
      </c>
      <c r="E109" s="67">
        <v>1.5509999999999999</v>
      </c>
      <c r="F109" s="64"/>
      <c r="G109" s="65" t="s">
        <v>0</v>
      </c>
      <c r="H109" s="67">
        <v>1.5509999999999999</v>
      </c>
      <c r="I109" s="64"/>
      <c r="J109" s="64"/>
    </row>
    <row r="110" spans="1:10" x14ac:dyDescent="0.4">
      <c r="A110" s="68" t="s">
        <v>1</v>
      </c>
      <c r="B110" s="67">
        <v>3.1219999999999999</v>
      </c>
      <c r="C110" s="64"/>
      <c r="D110" s="68" t="s">
        <v>1</v>
      </c>
      <c r="E110" s="67">
        <v>3.1219999999999999</v>
      </c>
      <c r="F110" s="64"/>
      <c r="G110" s="68" t="s">
        <v>1</v>
      </c>
      <c r="H110" s="67">
        <v>3.1219999999999999</v>
      </c>
      <c r="J110" s="64"/>
    </row>
    <row r="112" spans="1:10" x14ac:dyDescent="0.4">
      <c r="A112" s="65" t="s">
        <v>45</v>
      </c>
      <c r="B112" s="66" t="s">
        <v>194</v>
      </c>
      <c r="C112" s="64"/>
      <c r="D112" s="65" t="s">
        <v>170</v>
      </c>
      <c r="E112" s="66" t="s">
        <v>194</v>
      </c>
      <c r="F112" s="64"/>
      <c r="G112" s="65" t="s">
        <v>168</v>
      </c>
      <c r="H112" s="66" t="s">
        <v>300</v>
      </c>
      <c r="I112" s="64"/>
      <c r="J112" s="64"/>
    </row>
    <row r="113" spans="1:10" x14ac:dyDescent="0.4">
      <c r="A113" s="65" t="s">
        <v>11</v>
      </c>
      <c r="B113" s="50">
        <v>-9.0786999999999995</v>
      </c>
      <c r="C113" s="64"/>
      <c r="D113" s="65" t="s">
        <v>11</v>
      </c>
      <c r="E113" s="50">
        <v>-9.0166000000000004</v>
      </c>
      <c r="F113" s="64"/>
      <c r="G113" s="65" t="s">
        <v>11</v>
      </c>
      <c r="H113" s="50">
        <v>-8.9197000000000006</v>
      </c>
      <c r="I113" s="65" t="s">
        <v>2</v>
      </c>
      <c r="J113" s="67">
        <v>2.4849999999999999</v>
      </c>
    </row>
    <row r="114" spans="1:10" x14ac:dyDescent="0.4">
      <c r="A114" s="65" t="s">
        <v>20</v>
      </c>
      <c r="B114" s="69">
        <v>10.805999999999999</v>
      </c>
      <c r="C114" s="64"/>
      <c r="D114" s="65" t="s">
        <v>20</v>
      </c>
      <c r="E114" s="67">
        <v>10.968999999999999</v>
      </c>
      <c r="F114" s="64"/>
      <c r="G114" s="65" t="s">
        <v>20</v>
      </c>
      <c r="H114" s="1">
        <v>10.751234449539659</v>
      </c>
      <c r="I114" s="65" t="s">
        <v>249</v>
      </c>
      <c r="J114" s="67">
        <v>4.0207300000000004</v>
      </c>
    </row>
    <row r="115" spans="1:10" x14ac:dyDescent="0.4">
      <c r="A115" s="65" t="s">
        <v>0</v>
      </c>
      <c r="B115" s="67">
        <v>1.0680000000000001</v>
      </c>
      <c r="C115" s="64"/>
      <c r="D115" s="65" t="s">
        <v>0</v>
      </c>
      <c r="E115" s="67">
        <v>1.0680000000000001</v>
      </c>
      <c r="F115" s="64"/>
      <c r="G115" s="65" t="s">
        <v>0</v>
      </c>
      <c r="H115" s="67">
        <v>1.0680000000000001</v>
      </c>
      <c r="I115" s="66" t="s">
        <v>245</v>
      </c>
      <c r="J115" s="1">
        <v>1.6180000000000001</v>
      </c>
    </row>
    <row r="116" spans="1:10" x14ac:dyDescent="0.4">
      <c r="A116" s="68" t="s">
        <v>1</v>
      </c>
      <c r="B116" s="67">
        <v>5.3010000000000002</v>
      </c>
      <c r="C116" s="64"/>
      <c r="D116" s="68" t="s">
        <v>1</v>
      </c>
      <c r="E116" s="67">
        <v>5.3010000000000002</v>
      </c>
      <c r="F116" s="64"/>
      <c r="G116" s="68" t="s">
        <v>1</v>
      </c>
      <c r="H116" s="67">
        <v>5.3010000000000002</v>
      </c>
      <c r="J116" s="64"/>
    </row>
    <row r="118" spans="1:10" x14ac:dyDescent="0.4">
      <c r="A118" s="65" t="s">
        <v>45</v>
      </c>
      <c r="B118" s="66" t="s">
        <v>126</v>
      </c>
      <c r="C118" s="64"/>
      <c r="D118" s="65" t="s">
        <v>170</v>
      </c>
      <c r="E118" s="66" t="s">
        <v>126</v>
      </c>
      <c r="F118" s="64"/>
      <c r="G118" s="65" t="s">
        <v>168</v>
      </c>
      <c r="H118" s="66" t="s">
        <v>126</v>
      </c>
      <c r="I118" s="64"/>
      <c r="J118" s="64"/>
    </row>
    <row r="119" spans="1:10" x14ac:dyDescent="0.4">
      <c r="A119" s="65" t="s">
        <v>11</v>
      </c>
      <c r="B119" s="50">
        <v>-8.3155999999999999</v>
      </c>
      <c r="C119" s="64"/>
      <c r="D119" s="65" t="s">
        <v>11</v>
      </c>
      <c r="E119" s="50">
        <v>-8.4693000000000005</v>
      </c>
      <c r="F119" s="64"/>
      <c r="G119" s="65" t="s">
        <v>11</v>
      </c>
      <c r="H119" s="50">
        <v>-8.3720999999999997</v>
      </c>
      <c r="I119" s="65" t="s">
        <v>2</v>
      </c>
      <c r="J119" s="67">
        <v>2.4660000000000002</v>
      </c>
    </row>
    <row r="120" spans="1:10" x14ac:dyDescent="0.4">
      <c r="A120" s="65" t="s">
        <v>20</v>
      </c>
      <c r="B120" s="69">
        <v>12.114000000000001</v>
      </c>
      <c r="C120" s="64"/>
      <c r="D120" s="65" t="s">
        <v>20</v>
      </c>
      <c r="E120" s="67">
        <v>11.454000000000001</v>
      </c>
      <c r="F120" s="64"/>
      <c r="G120" s="65" t="s">
        <v>20</v>
      </c>
      <c r="H120" s="1">
        <v>10.268000000000001</v>
      </c>
      <c r="I120" s="65" t="s">
        <v>249</v>
      </c>
      <c r="J120" s="67">
        <v>3.9</v>
      </c>
    </row>
    <row r="121" spans="1:10" x14ac:dyDescent="0.4">
      <c r="A121" s="65" t="s">
        <v>0</v>
      </c>
      <c r="B121" s="67">
        <v>1.036</v>
      </c>
      <c r="C121" s="64"/>
      <c r="D121" s="65" t="s">
        <v>0</v>
      </c>
      <c r="E121" s="67">
        <v>1.036</v>
      </c>
      <c r="F121" s="64"/>
      <c r="G121" s="65" t="s">
        <v>0</v>
      </c>
      <c r="H121" s="67">
        <v>1.036</v>
      </c>
      <c r="I121" s="64"/>
      <c r="J121" s="64"/>
    </row>
    <row r="122" spans="1:10" x14ac:dyDescent="0.4">
      <c r="A122" s="68" t="s">
        <v>1</v>
      </c>
      <c r="B122" s="67">
        <v>3.9580000000000002</v>
      </c>
      <c r="C122" s="64"/>
      <c r="D122" s="68" t="s">
        <v>1</v>
      </c>
      <c r="E122" s="67">
        <v>3.9580000000000002</v>
      </c>
      <c r="F122" s="64"/>
      <c r="G122" s="68" t="s">
        <v>1</v>
      </c>
      <c r="H122" s="67">
        <v>3.9580000000000002</v>
      </c>
      <c r="J122" s="64"/>
    </row>
    <row r="124" spans="1:10" x14ac:dyDescent="0.4">
      <c r="A124" s="65" t="s">
        <v>45</v>
      </c>
      <c r="B124" s="66" t="s">
        <v>127</v>
      </c>
      <c r="C124" s="64"/>
      <c r="D124" s="65" t="s">
        <v>170</v>
      </c>
      <c r="E124" s="66" t="s">
        <v>127</v>
      </c>
      <c r="F124" s="64"/>
      <c r="G124" s="65" t="s">
        <v>168</v>
      </c>
      <c r="H124" s="66" t="s">
        <v>127</v>
      </c>
      <c r="I124" s="64"/>
      <c r="J124" s="64"/>
    </row>
    <row r="125" spans="1:10" x14ac:dyDescent="0.4">
      <c r="A125" s="65" t="s">
        <v>11</v>
      </c>
      <c r="B125" s="50">
        <v>-7.0922000000000001</v>
      </c>
      <c r="C125" s="64"/>
      <c r="D125" s="65" t="s">
        <v>11</v>
      </c>
      <c r="E125" s="50"/>
      <c r="F125" s="64"/>
      <c r="G125" s="65" t="s">
        <v>11</v>
      </c>
      <c r="H125" s="50">
        <v>-7.1082999999999998</v>
      </c>
      <c r="I125" s="65" t="s">
        <v>2</v>
      </c>
      <c r="J125" s="67">
        <v>2.5009999999999999</v>
      </c>
    </row>
    <row r="126" spans="1:10" x14ac:dyDescent="0.4">
      <c r="A126" s="65" t="s">
        <v>20</v>
      </c>
      <c r="B126" s="69">
        <v>10.913</v>
      </c>
      <c r="C126" s="64"/>
      <c r="D126" s="65" t="s">
        <v>20</v>
      </c>
      <c r="E126" s="67"/>
      <c r="F126" s="64"/>
      <c r="G126" s="65" t="s">
        <v>20</v>
      </c>
      <c r="H126" s="1">
        <v>10.922499999999999</v>
      </c>
      <c r="I126" s="65" t="s">
        <v>249</v>
      </c>
      <c r="J126" s="67">
        <v>4.0330000000000004</v>
      </c>
    </row>
    <row r="127" spans="1:10" x14ac:dyDescent="0.4">
      <c r="A127" s="65" t="s">
        <v>0</v>
      </c>
      <c r="B127" s="67">
        <v>1.2589999999999999</v>
      </c>
      <c r="C127" s="64"/>
      <c r="D127" s="65" t="s">
        <v>0</v>
      </c>
      <c r="E127" s="67">
        <v>1.2589999999999999</v>
      </c>
      <c r="F127" s="64"/>
      <c r="G127" s="65" t="s">
        <v>0</v>
      </c>
      <c r="H127" s="67">
        <v>1.2589999999999999</v>
      </c>
      <c r="I127" s="64"/>
      <c r="J127" s="64"/>
    </row>
    <row r="128" spans="1:10" x14ac:dyDescent="0.4">
      <c r="A128" s="68" t="s">
        <v>1</v>
      </c>
      <c r="B128" s="67">
        <v>3.4449999999999998</v>
      </c>
      <c r="C128" s="64"/>
      <c r="D128" s="68" t="s">
        <v>1</v>
      </c>
      <c r="E128" s="67">
        <v>3.4449999999999998</v>
      </c>
      <c r="F128" s="64"/>
      <c r="G128" s="68" t="s">
        <v>1</v>
      </c>
      <c r="H128" s="67">
        <v>3.4449999999999998</v>
      </c>
      <c r="J128" s="64"/>
    </row>
    <row r="130" spans="1:10" x14ac:dyDescent="0.4">
      <c r="A130" s="65" t="s">
        <v>45</v>
      </c>
      <c r="B130" s="66" t="s">
        <v>128</v>
      </c>
      <c r="C130" s="64"/>
      <c r="D130" s="65" t="s">
        <v>170</v>
      </c>
      <c r="E130" s="66" t="s">
        <v>128</v>
      </c>
      <c r="F130" s="64"/>
      <c r="G130" s="65" t="s">
        <v>168</v>
      </c>
      <c r="H130" s="66" t="s">
        <v>128</v>
      </c>
      <c r="I130" s="64"/>
      <c r="J130" s="64"/>
    </row>
    <row r="131" spans="1:10" x14ac:dyDescent="0.4">
      <c r="A131" s="65" t="s">
        <v>11</v>
      </c>
      <c r="B131" s="50">
        <v>-5.7797999999999998</v>
      </c>
      <c r="C131" s="64"/>
      <c r="D131" s="65" t="s">
        <v>11</v>
      </c>
      <c r="E131" s="50">
        <v>-5.6845999999999997</v>
      </c>
      <c r="F131" s="64"/>
      <c r="G131" s="65" t="s">
        <v>11</v>
      </c>
      <c r="H131" s="50">
        <v>-5.7539999999999996</v>
      </c>
      <c r="I131" s="65" t="s">
        <v>2</v>
      </c>
      <c r="J131" s="67">
        <v>2.4740000000000002</v>
      </c>
    </row>
    <row r="132" spans="1:10" x14ac:dyDescent="0.4">
      <c r="A132" s="65" t="s">
        <v>20</v>
      </c>
      <c r="B132" s="69">
        <v>10.772</v>
      </c>
      <c r="C132" s="64"/>
      <c r="D132" s="65" t="s">
        <v>20</v>
      </c>
      <c r="E132" s="67">
        <v>10.861000000000001</v>
      </c>
      <c r="F132" s="64"/>
      <c r="G132" s="65" t="s">
        <v>20</v>
      </c>
      <c r="H132" s="1">
        <v>10.79</v>
      </c>
      <c r="I132" s="65" t="s">
        <v>249</v>
      </c>
      <c r="J132" s="67">
        <v>4.07</v>
      </c>
    </row>
    <row r="133" spans="1:10" x14ac:dyDescent="0.4">
      <c r="A133" s="65" t="s">
        <v>0</v>
      </c>
      <c r="B133" s="67">
        <v>1.179</v>
      </c>
      <c r="C133" s="64"/>
      <c r="D133" s="65" t="s">
        <v>0</v>
      </c>
      <c r="E133" s="67">
        <v>1.179</v>
      </c>
      <c r="F133" s="64"/>
      <c r="G133" s="65" t="s">
        <v>0</v>
      </c>
      <c r="H133" s="67">
        <v>1.179</v>
      </c>
      <c r="I133" s="64"/>
      <c r="J133" s="64"/>
    </row>
    <row r="134" spans="1:10" x14ac:dyDescent="0.4">
      <c r="A134" s="68" t="s">
        <v>1</v>
      </c>
      <c r="B134" s="67">
        <v>3.637</v>
      </c>
      <c r="C134" s="64"/>
      <c r="D134" s="68" t="s">
        <v>1</v>
      </c>
      <c r="E134" s="67">
        <v>3.637</v>
      </c>
      <c r="F134" s="64"/>
      <c r="G134" s="68" t="s">
        <v>1</v>
      </c>
      <c r="H134" s="67">
        <v>3.637</v>
      </c>
      <c r="J134" s="64"/>
    </row>
    <row r="136" spans="1:10" x14ac:dyDescent="0.4">
      <c r="A136" s="65" t="s">
        <v>45</v>
      </c>
      <c r="B136" s="66" t="s">
        <v>105</v>
      </c>
      <c r="C136" s="64"/>
      <c r="D136" s="65" t="s">
        <v>170</v>
      </c>
      <c r="E136" s="66" t="s">
        <v>105</v>
      </c>
      <c r="F136" s="64"/>
      <c r="G136" s="65" t="s">
        <v>168</v>
      </c>
      <c r="H136" s="66" t="s">
        <v>105</v>
      </c>
      <c r="I136" s="64"/>
      <c r="J136" s="64"/>
    </row>
    <row r="137" spans="1:10" x14ac:dyDescent="0.4">
      <c r="A137" s="65" t="s">
        <v>11</v>
      </c>
      <c r="B137" s="50">
        <v>-4.0991999999999997</v>
      </c>
      <c r="C137" s="64"/>
      <c r="D137" s="65" t="s">
        <v>11</v>
      </c>
      <c r="E137" s="50">
        <v>-4.0621999999999998</v>
      </c>
      <c r="F137" s="64"/>
      <c r="G137" s="65" t="s">
        <v>11</v>
      </c>
      <c r="H137" s="50">
        <v>-4.0914999999999999</v>
      </c>
      <c r="I137" s="65" t="s">
        <v>2</v>
      </c>
      <c r="J137" s="67">
        <v>2.5510000000000002</v>
      </c>
    </row>
    <row r="138" spans="1:10" x14ac:dyDescent="0.4">
      <c r="A138" s="65" t="s">
        <v>20</v>
      </c>
      <c r="B138" s="69">
        <v>11.872</v>
      </c>
      <c r="C138" s="64"/>
      <c r="D138" s="65" t="s">
        <v>20</v>
      </c>
      <c r="E138" s="67">
        <v>11.853</v>
      </c>
      <c r="F138" s="64"/>
      <c r="G138" s="65" t="s">
        <v>20</v>
      </c>
      <c r="H138" s="1">
        <v>11.8085</v>
      </c>
      <c r="I138" s="65" t="s">
        <v>249</v>
      </c>
      <c r="J138" s="67">
        <v>4.1900000000000004</v>
      </c>
    </row>
    <row r="139" spans="1:10" x14ac:dyDescent="0.4">
      <c r="A139" s="65" t="s">
        <v>0</v>
      </c>
      <c r="B139" s="67">
        <v>0.83099999999999996</v>
      </c>
      <c r="C139" s="64"/>
      <c r="D139" s="65" t="s">
        <v>0</v>
      </c>
      <c r="E139" s="67">
        <v>0.83099999999999996</v>
      </c>
      <c r="F139" s="64"/>
      <c r="G139" s="65" t="s">
        <v>0</v>
      </c>
      <c r="H139" s="67">
        <v>0.83099999999999996</v>
      </c>
      <c r="I139" s="64"/>
      <c r="J139" s="64"/>
    </row>
    <row r="140" spans="1:10" x14ac:dyDescent="0.4">
      <c r="A140" s="68" t="s">
        <v>1</v>
      </c>
      <c r="B140" s="67">
        <v>3.7810000000000001</v>
      </c>
      <c r="C140" s="64"/>
      <c r="D140" s="68" t="s">
        <v>1</v>
      </c>
      <c r="E140" s="67">
        <v>3.7810000000000001</v>
      </c>
      <c r="F140" s="64"/>
      <c r="G140" s="68" t="s">
        <v>1</v>
      </c>
      <c r="H140" s="67">
        <v>3.7810000000000001</v>
      </c>
      <c r="J140" s="64"/>
    </row>
    <row r="142" spans="1:10" x14ac:dyDescent="0.4">
      <c r="A142" s="65" t="s">
        <v>45</v>
      </c>
      <c r="B142" s="66" t="s">
        <v>301</v>
      </c>
      <c r="C142" s="64"/>
      <c r="D142" s="65" t="s">
        <v>170</v>
      </c>
      <c r="E142" s="66" t="s">
        <v>301</v>
      </c>
      <c r="F142" s="64"/>
      <c r="G142" s="65" t="s">
        <v>168</v>
      </c>
      <c r="H142" s="66" t="s">
        <v>129</v>
      </c>
      <c r="I142" s="64"/>
      <c r="J142" s="64"/>
    </row>
    <row r="143" spans="1:10" x14ac:dyDescent="0.4">
      <c r="A143" s="65" t="s">
        <v>11</v>
      </c>
      <c r="B143" s="50">
        <v>-1.0885</v>
      </c>
      <c r="C143" s="64"/>
      <c r="D143" s="65" t="s">
        <v>11</v>
      </c>
      <c r="E143" s="50">
        <v>-1.0268999999999999</v>
      </c>
      <c r="F143" s="64"/>
      <c r="G143" s="65" t="s">
        <v>11</v>
      </c>
      <c r="H143" s="50">
        <v>-1.2595000000000001</v>
      </c>
      <c r="I143" s="65" t="s">
        <v>2</v>
      </c>
      <c r="J143" s="67">
        <v>2.6269999999999998</v>
      </c>
    </row>
    <row r="144" spans="1:10" x14ac:dyDescent="0.4">
      <c r="A144" s="65" t="s">
        <v>20</v>
      </c>
      <c r="B144" s="69">
        <v>15.279106254750001</v>
      </c>
      <c r="C144" s="64"/>
      <c r="D144" s="65" t="s">
        <v>20</v>
      </c>
      <c r="E144" s="67">
        <v>15.4352461765</v>
      </c>
      <c r="F144" s="64"/>
      <c r="G144" s="65" t="s">
        <v>20</v>
      </c>
      <c r="H144" s="1">
        <v>15.557499999999999</v>
      </c>
      <c r="I144" s="65" t="s">
        <v>249</v>
      </c>
      <c r="J144" s="67">
        <v>5.2069999999999999</v>
      </c>
    </row>
    <row r="145" spans="1:10" x14ac:dyDescent="0.4">
      <c r="A145" s="65" t="s">
        <v>0</v>
      </c>
      <c r="B145" s="67">
        <v>0.42899999999999999</v>
      </c>
      <c r="C145" s="64"/>
      <c r="D145" s="65" t="s">
        <v>0</v>
      </c>
      <c r="E145" s="67">
        <v>0.42899999999999999</v>
      </c>
      <c r="F145" s="64"/>
      <c r="G145" s="65" t="s">
        <v>0</v>
      </c>
      <c r="H145" s="67">
        <v>0.42899999999999999</v>
      </c>
      <c r="I145" s="64"/>
      <c r="J145" s="64"/>
    </row>
    <row r="146" spans="1:10" x14ac:dyDescent="0.4">
      <c r="A146" s="68" t="s">
        <v>1</v>
      </c>
      <c r="B146" s="67">
        <v>4.0990000000000002</v>
      </c>
      <c r="C146" s="64"/>
      <c r="D146" s="68" t="s">
        <v>1</v>
      </c>
      <c r="E146" s="67">
        <v>4.0990000000000002</v>
      </c>
      <c r="F146" s="64"/>
      <c r="G146" s="68" t="s">
        <v>1</v>
      </c>
      <c r="H146" s="67">
        <v>4.0990000000000002</v>
      </c>
      <c r="J146" s="64"/>
    </row>
    <row r="147" spans="1:10" x14ac:dyDescent="0.4">
      <c r="A147" s="64"/>
      <c r="B147" s="71"/>
      <c r="C147" s="64"/>
      <c r="D147" s="64"/>
      <c r="E147" s="71"/>
      <c r="F147" s="64"/>
      <c r="G147" s="72"/>
      <c r="H147" s="71"/>
      <c r="J147" s="64"/>
    </row>
    <row r="148" spans="1:10" x14ac:dyDescent="0.4">
      <c r="A148" s="65" t="s">
        <v>45</v>
      </c>
      <c r="B148" s="66" t="s">
        <v>302</v>
      </c>
      <c r="C148" s="64"/>
      <c r="D148" s="65" t="s">
        <v>170</v>
      </c>
      <c r="E148" s="66" t="s">
        <v>302</v>
      </c>
      <c r="F148" s="64"/>
      <c r="G148" s="65" t="s">
        <v>168</v>
      </c>
      <c r="H148" s="66" t="s">
        <v>302</v>
      </c>
      <c r="I148" s="64"/>
      <c r="J148" s="64"/>
    </row>
    <row r="149" spans="1:10" x14ac:dyDescent="0.4">
      <c r="A149" s="65" t="s">
        <v>11</v>
      </c>
      <c r="B149" s="50">
        <v>-2.8656999999999999</v>
      </c>
      <c r="C149" s="64"/>
      <c r="D149" s="65" t="s">
        <v>11</v>
      </c>
      <c r="E149" s="50">
        <v>-2.8504</v>
      </c>
      <c r="F149" s="64"/>
      <c r="G149" s="65" t="s">
        <v>11</v>
      </c>
      <c r="H149" s="50">
        <v>-2.8586</v>
      </c>
      <c r="I149" s="65" t="s">
        <v>2</v>
      </c>
      <c r="J149" s="1">
        <v>3.0030000000000001</v>
      </c>
    </row>
    <row r="150" spans="1:10" x14ac:dyDescent="0.4">
      <c r="A150" s="65" t="s">
        <v>20</v>
      </c>
      <c r="B150" s="69">
        <v>18.975471226</v>
      </c>
      <c r="C150" s="64"/>
      <c r="D150" s="65" t="s">
        <v>20</v>
      </c>
      <c r="E150" s="67">
        <v>19.272983076000003</v>
      </c>
      <c r="F150" s="64"/>
      <c r="G150" s="65" t="s">
        <v>20</v>
      </c>
      <c r="H150" s="1">
        <v>19.149296223228315</v>
      </c>
      <c r="I150" s="65" t="s">
        <v>249</v>
      </c>
      <c r="J150" s="67">
        <v>4.903899</v>
      </c>
    </row>
    <row r="151" spans="1:10" x14ac:dyDescent="0.4">
      <c r="A151" s="65" t="s">
        <v>0</v>
      </c>
      <c r="B151" s="67"/>
      <c r="C151" s="64"/>
      <c r="D151" s="65" t="s">
        <v>0</v>
      </c>
      <c r="E151" s="67"/>
      <c r="F151" s="64"/>
      <c r="G151" s="65" t="s">
        <v>0</v>
      </c>
      <c r="H151" s="67"/>
      <c r="I151" s="66" t="s">
        <v>245</v>
      </c>
      <c r="J151" s="1">
        <v>1.633</v>
      </c>
    </row>
    <row r="152" spans="1:10" x14ac:dyDescent="0.4">
      <c r="A152" s="68" t="s">
        <v>1</v>
      </c>
      <c r="B152" s="67"/>
      <c r="C152" s="64"/>
      <c r="D152" s="68" t="s">
        <v>1</v>
      </c>
      <c r="E152" s="67"/>
      <c r="F152" s="64"/>
      <c r="G152" s="68" t="s">
        <v>1</v>
      </c>
      <c r="H152" s="67"/>
      <c r="J152" s="64"/>
    </row>
    <row r="154" spans="1:10" x14ac:dyDescent="0.4">
      <c r="A154" s="65" t="s">
        <v>45</v>
      </c>
      <c r="B154" s="66" t="s">
        <v>130</v>
      </c>
      <c r="C154" s="64"/>
      <c r="D154" s="65" t="s">
        <v>170</v>
      </c>
      <c r="E154" s="66" t="s">
        <v>130</v>
      </c>
      <c r="F154" s="64"/>
      <c r="G154" s="65" t="s">
        <v>168</v>
      </c>
      <c r="H154" s="66" t="s">
        <v>130</v>
      </c>
      <c r="I154" s="64"/>
      <c r="J154" s="64"/>
    </row>
    <row r="155" spans="1:10" x14ac:dyDescent="0.4">
      <c r="A155" s="65" t="s">
        <v>11</v>
      </c>
      <c r="B155" s="50">
        <v>-4.2889999999999997</v>
      </c>
      <c r="C155" s="64"/>
      <c r="D155" s="65" t="s">
        <v>11</v>
      </c>
      <c r="E155" s="50">
        <v>-4.2771999999999997</v>
      </c>
      <c r="F155" s="64"/>
      <c r="G155" s="65" t="s">
        <v>11</v>
      </c>
      <c r="H155" s="50">
        <v>-4.2916999999999996</v>
      </c>
      <c r="I155" s="65" t="s">
        <v>2</v>
      </c>
      <c r="J155" s="67">
        <v>2.9910000000000001</v>
      </c>
    </row>
    <row r="156" spans="1:10" x14ac:dyDescent="0.4">
      <c r="A156" s="65" t="s">
        <v>20</v>
      </c>
      <c r="B156" s="69">
        <v>19.652999999999999</v>
      </c>
      <c r="C156" s="64"/>
      <c r="D156" s="65" t="s">
        <v>20</v>
      </c>
      <c r="E156" s="67">
        <v>19.513999999999999</v>
      </c>
      <c r="F156" s="64"/>
      <c r="G156" s="65" t="s">
        <v>20</v>
      </c>
      <c r="H156" s="1">
        <v>19.383500000000002</v>
      </c>
      <c r="I156" s="65" t="s">
        <v>249</v>
      </c>
      <c r="J156" s="67">
        <v>5.0030000000000001</v>
      </c>
    </row>
    <row r="157" spans="1:10" x14ac:dyDescent="0.4">
      <c r="A157" s="65" t="s">
        <v>0</v>
      </c>
      <c r="B157" s="67">
        <v>0.35299999999999998</v>
      </c>
      <c r="C157" s="64"/>
      <c r="D157" s="65" t="s">
        <v>0</v>
      </c>
      <c r="E157" s="67">
        <v>0.35299999999999998</v>
      </c>
      <c r="F157" s="64"/>
      <c r="G157" s="65" t="s">
        <v>0</v>
      </c>
      <c r="H157" s="67">
        <v>0.35299999999999998</v>
      </c>
      <c r="I157" s="64"/>
      <c r="J157" s="64"/>
    </row>
    <row r="158" spans="1:10" x14ac:dyDescent="0.4">
      <c r="A158" s="68" t="s">
        <v>1</v>
      </c>
      <c r="B158" s="67">
        <v>3.5870000000000002</v>
      </c>
      <c r="C158" s="64"/>
      <c r="D158" s="68" t="s">
        <v>1</v>
      </c>
      <c r="E158" s="67">
        <v>3.5870000000000002</v>
      </c>
      <c r="F158" s="64"/>
      <c r="G158" s="68" t="s">
        <v>1</v>
      </c>
      <c r="H158" s="67">
        <v>3.5870000000000002</v>
      </c>
      <c r="J158" s="64"/>
    </row>
    <row r="160" spans="1:10" x14ac:dyDescent="0.4">
      <c r="A160" s="65" t="s">
        <v>45</v>
      </c>
      <c r="B160" s="66" t="s">
        <v>229</v>
      </c>
      <c r="C160" s="64"/>
      <c r="D160" s="65" t="s">
        <v>170</v>
      </c>
      <c r="E160" s="66" t="s">
        <v>303</v>
      </c>
      <c r="F160" s="64"/>
      <c r="G160" s="65" t="s">
        <v>168</v>
      </c>
      <c r="H160" s="66" t="s">
        <v>303</v>
      </c>
      <c r="I160" s="64"/>
      <c r="J160" s="64"/>
    </row>
    <row r="161" spans="1:10" x14ac:dyDescent="0.4">
      <c r="A161" s="65" t="s">
        <v>11</v>
      </c>
      <c r="B161" s="50">
        <v>-4.1005000000000003</v>
      </c>
      <c r="C161" s="64"/>
      <c r="D161" s="65" t="s">
        <v>11</v>
      </c>
      <c r="E161" s="50">
        <v>-4.2373000000000003</v>
      </c>
      <c r="F161" s="64"/>
      <c r="G161" s="65" t="s">
        <v>11</v>
      </c>
      <c r="H161" s="50">
        <v>-4.1764000000000001</v>
      </c>
      <c r="I161" s="65" t="s">
        <v>2</v>
      </c>
      <c r="J161" s="1">
        <v>2.96</v>
      </c>
    </row>
    <row r="162" spans="1:10" x14ac:dyDescent="0.4">
      <c r="A162" s="65" t="s">
        <v>20</v>
      </c>
      <c r="B162" s="69">
        <v>19.417999999999999</v>
      </c>
      <c r="C162" s="64"/>
      <c r="D162" s="65" t="s">
        <v>20</v>
      </c>
      <c r="E162" s="67">
        <v>19.102326015999996</v>
      </c>
      <c r="F162" s="64"/>
      <c r="G162" s="65" t="s">
        <v>20</v>
      </c>
      <c r="H162" s="1">
        <v>19.562480405271014</v>
      </c>
      <c r="I162" s="65" t="s">
        <v>249</v>
      </c>
      <c r="J162" s="67">
        <v>5.15632</v>
      </c>
    </row>
    <row r="163" spans="1:10" x14ac:dyDescent="0.4">
      <c r="A163" s="65" t="s">
        <v>0</v>
      </c>
      <c r="B163" s="67">
        <v>0.41</v>
      </c>
      <c r="C163" s="64"/>
      <c r="D163" s="65" t="s">
        <v>0</v>
      </c>
      <c r="E163" s="67">
        <v>0.35299999999999998</v>
      </c>
      <c r="F163" s="64"/>
      <c r="G163" s="65" t="s">
        <v>0</v>
      </c>
      <c r="H163" s="67">
        <v>0.35299999999999998</v>
      </c>
      <c r="I163" s="66" t="s">
        <v>245</v>
      </c>
      <c r="J163" s="1">
        <v>1.742</v>
      </c>
    </row>
    <row r="164" spans="1:10" x14ac:dyDescent="0.4">
      <c r="A164" s="68" t="s">
        <v>1</v>
      </c>
      <c r="B164" s="67">
        <v>3.085</v>
      </c>
      <c r="C164" s="64"/>
      <c r="D164" s="68" t="s">
        <v>1</v>
      </c>
      <c r="E164" s="67">
        <v>3.5870000000000002</v>
      </c>
      <c r="F164" s="64"/>
      <c r="G164" s="68" t="s">
        <v>1</v>
      </c>
      <c r="H164" s="67">
        <v>3.5870000000000002</v>
      </c>
      <c r="J164" s="64"/>
    </row>
    <row r="166" spans="1:10" x14ac:dyDescent="0.4">
      <c r="A166" s="65" t="s">
        <v>45</v>
      </c>
      <c r="B166" s="66" t="s">
        <v>304</v>
      </c>
      <c r="C166" s="64"/>
      <c r="D166" s="65" t="s">
        <v>170</v>
      </c>
      <c r="E166" s="66" t="s">
        <v>230</v>
      </c>
      <c r="F166" s="64"/>
      <c r="G166" s="65" t="s">
        <v>168</v>
      </c>
      <c r="H166" s="66" t="s">
        <v>304</v>
      </c>
      <c r="I166" s="64"/>
      <c r="J166" s="64"/>
    </row>
    <row r="167" spans="1:10" x14ac:dyDescent="0.4">
      <c r="A167" s="65" t="s">
        <v>11</v>
      </c>
      <c r="B167" s="50">
        <v>-2.7928999999999999</v>
      </c>
      <c r="C167" s="64"/>
      <c r="D167" s="65" t="s">
        <v>11</v>
      </c>
      <c r="E167" s="50">
        <v>-2.8936000000000002</v>
      </c>
      <c r="F167" s="64"/>
      <c r="G167" s="65" t="s">
        <v>11</v>
      </c>
      <c r="H167" s="50">
        <v>-3.1648000000000001</v>
      </c>
      <c r="I167" s="65" t="s">
        <v>2</v>
      </c>
      <c r="J167" s="67">
        <v>3.6659999999999999</v>
      </c>
    </row>
    <row r="168" spans="1:10" x14ac:dyDescent="0.4">
      <c r="A168" s="65" t="s">
        <v>20</v>
      </c>
      <c r="B168" s="69">
        <v>20.47903540175</v>
      </c>
      <c r="C168" s="64"/>
      <c r="D168" s="65" t="s">
        <v>20</v>
      </c>
      <c r="E168" s="67">
        <v>20.492000000000001</v>
      </c>
      <c r="F168" s="64"/>
      <c r="G168" s="65" t="s">
        <v>20</v>
      </c>
      <c r="H168" s="1">
        <v>22.379661124540391</v>
      </c>
      <c r="I168" s="65" t="s">
        <v>249</v>
      </c>
      <c r="J168" s="67">
        <v>3.8456339999999996</v>
      </c>
    </row>
    <row r="169" spans="1:10" x14ac:dyDescent="0.4">
      <c r="A169" s="65" t="s">
        <v>0</v>
      </c>
      <c r="B169" s="67">
        <v>0.28399999999999997</v>
      </c>
      <c r="C169" s="64"/>
      <c r="D169" s="65" t="s">
        <v>0</v>
      </c>
      <c r="E169" s="67">
        <v>0.28399999999999997</v>
      </c>
      <c r="F169" s="64"/>
      <c r="G169" s="65" t="s">
        <v>0</v>
      </c>
      <c r="H169" s="67">
        <v>0.28399999999999997</v>
      </c>
      <c r="I169" s="66" t="s">
        <v>245</v>
      </c>
      <c r="J169" s="1">
        <v>1.0489999999999999</v>
      </c>
    </row>
    <row r="170" spans="1:10" x14ac:dyDescent="0.4">
      <c r="A170" s="68" t="s">
        <v>1</v>
      </c>
      <c r="B170" s="67">
        <v>3.3039999999999998</v>
      </c>
      <c r="C170" s="64"/>
      <c r="D170" s="68" t="s">
        <v>1</v>
      </c>
      <c r="E170" s="67">
        <v>3.3039999999999998</v>
      </c>
      <c r="F170" s="64"/>
      <c r="G170" s="68" t="s">
        <v>1</v>
      </c>
      <c r="H170" s="67">
        <v>3.3039999999999998</v>
      </c>
      <c r="J170" s="64"/>
    </row>
    <row r="172" spans="1:10" x14ac:dyDescent="0.4">
      <c r="A172" s="65" t="s">
        <v>45</v>
      </c>
      <c r="B172" s="66" t="s">
        <v>232</v>
      </c>
      <c r="C172" s="64"/>
      <c r="D172" s="65" t="s">
        <v>170</v>
      </c>
      <c r="E172" s="66" t="s">
        <v>232</v>
      </c>
      <c r="F172" s="64"/>
      <c r="G172" s="65" t="s">
        <v>168</v>
      </c>
      <c r="H172" s="66" t="s">
        <v>305</v>
      </c>
      <c r="I172" s="64"/>
      <c r="J172" s="64"/>
    </row>
    <row r="173" spans="1:10" x14ac:dyDescent="0.4">
      <c r="A173" s="65" t="s">
        <v>11</v>
      </c>
      <c r="B173" s="50">
        <v>-0.97070000000000001</v>
      </c>
      <c r="C173" s="64"/>
      <c r="D173" s="65" t="s">
        <v>11</v>
      </c>
      <c r="E173" s="50">
        <v>-1.0074000000000001</v>
      </c>
      <c r="F173" s="64"/>
      <c r="G173" s="65" t="s">
        <v>11</v>
      </c>
      <c r="H173" s="50">
        <v>-0.97629999999999995</v>
      </c>
      <c r="I173" s="65" t="s">
        <v>2</v>
      </c>
      <c r="J173" s="1">
        <v>3.3490000000000002</v>
      </c>
    </row>
    <row r="174" spans="1:10" x14ac:dyDescent="0.4">
      <c r="A174" s="65" t="s">
        <v>20</v>
      </c>
      <c r="B174" s="69">
        <v>26.373999999999999</v>
      </c>
      <c r="C174" s="64"/>
      <c r="D174" s="65" t="s">
        <v>20</v>
      </c>
      <c r="E174" s="67">
        <v>26.596</v>
      </c>
      <c r="F174" s="64"/>
      <c r="G174" s="65" t="s">
        <v>20</v>
      </c>
      <c r="H174" s="1">
        <v>26.543991711483166</v>
      </c>
      <c r="I174" s="65" t="s">
        <v>249</v>
      </c>
      <c r="J174" s="67">
        <v>5.4655680000000002</v>
      </c>
    </row>
    <row r="175" spans="1:10" x14ac:dyDescent="0.4">
      <c r="A175" s="65" t="s">
        <v>0</v>
      </c>
      <c r="B175" s="67">
        <v>0.13500000000000001</v>
      </c>
      <c r="C175" s="64"/>
      <c r="D175" s="65" t="s">
        <v>0</v>
      </c>
      <c r="E175" s="67">
        <v>0.13500000000000001</v>
      </c>
      <c r="F175" s="64"/>
      <c r="G175" s="65" t="s">
        <v>0</v>
      </c>
      <c r="H175" s="67">
        <v>0.13500000000000001</v>
      </c>
      <c r="I175" s="66" t="s">
        <v>245</v>
      </c>
      <c r="J175" s="66">
        <v>1.6319999999999999</v>
      </c>
    </row>
    <row r="176" spans="1:10" x14ac:dyDescent="0.4">
      <c r="A176" s="68" t="s">
        <v>1</v>
      </c>
      <c r="B176" s="67">
        <v>3.6619999999999999</v>
      </c>
      <c r="C176" s="64"/>
      <c r="D176" s="68" t="s">
        <v>1</v>
      </c>
      <c r="E176" s="67">
        <v>3.6619999999999999</v>
      </c>
      <c r="F176" s="64"/>
      <c r="G176" s="68" t="s">
        <v>1</v>
      </c>
      <c r="H176" s="67">
        <v>3.6619999999999999</v>
      </c>
      <c r="J176" s="64"/>
    </row>
    <row r="178" spans="1:10" x14ac:dyDescent="0.4">
      <c r="A178" s="65" t="s">
        <v>45</v>
      </c>
      <c r="B178" s="66" t="s">
        <v>131</v>
      </c>
      <c r="C178" s="64"/>
      <c r="D178" s="65" t="s">
        <v>170</v>
      </c>
      <c r="E178" s="66" t="s">
        <v>131</v>
      </c>
      <c r="F178" s="64"/>
      <c r="G178" s="65" t="s">
        <v>168</v>
      </c>
      <c r="H178" s="66" t="s">
        <v>131</v>
      </c>
      <c r="I178" s="64"/>
      <c r="J178" s="64"/>
    </row>
    <row r="179" spans="1:10" x14ac:dyDescent="0.4">
      <c r="A179" s="65" t="s">
        <v>11</v>
      </c>
      <c r="B179" s="50">
        <v>-0.96519999999999995</v>
      </c>
      <c r="C179" s="64"/>
      <c r="D179" s="65" t="s">
        <v>11</v>
      </c>
      <c r="E179" s="50">
        <v>-0.97130000000000005</v>
      </c>
      <c r="F179" s="64"/>
      <c r="G179" s="65" t="s">
        <v>11</v>
      </c>
      <c r="H179" s="50">
        <v>-0.97050000000000003</v>
      </c>
      <c r="I179" s="65" t="s">
        <v>2</v>
      </c>
      <c r="J179" s="67">
        <v>5.0510000000000002</v>
      </c>
    </row>
    <row r="180" spans="1:10" x14ac:dyDescent="0.4">
      <c r="A180" s="65" t="s">
        <v>20</v>
      </c>
      <c r="B180" s="69">
        <v>90.891999999999996</v>
      </c>
      <c r="C180" s="64"/>
      <c r="D180" s="65" t="s">
        <v>20</v>
      </c>
      <c r="E180" s="67">
        <v>89.902000000000001</v>
      </c>
      <c r="F180" s="64"/>
      <c r="G180" s="65" t="s">
        <v>20</v>
      </c>
      <c r="H180" s="1">
        <v>90.495000000000005</v>
      </c>
      <c r="I180" s="65" t="s">
        <v>249</v>
      </c>
      <c r="J180" s="67">
        <v>8.1929999999999996</v>
      </c>
    </row>
    <row r="181" spans="1:10" x14ac:dyDescent="0.4">
      <c r="A181" s="65" t="s">
        <v>0</v>
      </c>
      <c r="B181" s="67">
        <v>1.7000000000000001E-2</v>
      </c>
      <c r="C181" s="64"/>
      <c r="D181" s="65" t="s">
        <v>0</v>
      </c>
      <c r="E181" s="67">
        <v>1.7000000000000001E-2</v>
      </c>
      <c r="F181" s="64"/>
      <c r="G181" s="65" t="s">
        <v>0</v>
      </c>
      <c r="H181" s="67">
        <v>1.7000000000000001E-2</v>
      </c>
      <c r="I181" s="64"/>
      <c r="J181" s="64"/>
    </row>
    <row r="182" spans="1:10" x14ac:dyDescent="0.4">
      <c r="A182" s="68" t="s">
        <v>1</v>
      </c>
      <c r="B182" s="67">
        <v>2.661</v>
      </c>
      <c r="C182" s="64"/>
      <c r="D182" s="68" t="s">
        <v>1</v>
      </c>
      <c r="E182" s="67">
        <v>2.661</v>
      </c>
      <c r="F182" s="64"/>
      <c r="G182" s="68" t="s">
        <v>1</v>
      </c>
      <c r="H182" s="67">
        <v>2.661</v>
      </c>
      <c r="J182" s="64"/>
    </row>
    <row r="184" spans="1:10" x14ac:dyDescent="0.4">
      <c r="A184" s="65" t="s">
        <v>45</v>
      </c>
      <c r="B184" s="66" t="s">
        <v>198</v>
      </c>
      <c r="C184" s="64"/>
      <c r="D184" s="65" t="s">
        <v>170</v>
      </c>
      <c r="E184" s="66" t="s">
        <v>198</v>
      </c>
      <c r="F184" s="64"/>
      <c r="G184" s="65" t="s">
        <v>168</v>
      </c>
      <c r="H184" s="66" t="s">
        <v>198</v>
      </c>
      <c r="I184" s="64"/>
      <c r="J184" s="64"/>
    </row>
    <row r="185" spans="1:10" x14ac:dyDescent="0.4">
      <c r="A185" s="65" t="s">
        <v>11</v>
      </c>
      <c r="B185" s="50">
        <v>-1.6831</v>
      </c>
      <c r="C185" s="64"/>
      <c r="D185" s="65" t="s">
        <v>11</v>
      </c>
      <c r="E185" s="50">
        <v>-1.6763999999999999</v>
      </c>
      <c r="F185" s="64"/>
      <c r="G185" s="65" t="s">
        <v>11</v>
      </c>
      <c r="H185" s="50">
        <v>-1.6839</v>
      </c>
      <c r="I185" s="65" t="s">
        <v>2</v>
      </c>
      <c r="J185" s="67">
        <v>4.2510000000000003</v>
      </c>
    </row>
    <row r="186" spans="1:10" x14ac:dyDescent="0.4">
      <c r="A186" s="65" t="s">
        <v>20</v>
      </c>
      <c r="B186" s="69">
        <v>54.610999999999997</v>
      </c>
      <c r="C186" s="64"/>
      <c r="D186" s="65" t="s">
        <v>20</v>
      </c>
      <c r="E186" s="67">
        <v>53.706000000000003</v>
      </c>
      <c r="F186" s="64"/>
      <c r="G186" s="65" t="s">
        <v>20</v>
      </c>
      <c r="H186" s="1">
        <v>55.220500000000001</v>
      </c>
      <c r="I186" s="65" t="s">
        <v>249</v>
      </c>
      <c r="J186" s="67">
        <v>7.056</v>
      </c>
    </row>
    <row r="187" spans="1:10" x14ac:dyDescent="0.4">
      <c r="A187" s="65" t="s">
        <v>0</v>
      </c>
      <c r="B187" s="67">
        <v>1.7000000000000001E-2</v>
      </c>
      <c r="C187" s="64"/>
      <c r="D187" s="65" t="s">
        <v>0</v>
      </c>
      <c r="E187" s="67">
        <v>1.7000000000000001E-2</v>
      </c>
      <c r="F187" s="64"/>
      <c r="G187" s="65" t="s">
        <v>0</v>
      </c>
      <c r="H187" s="67">
        <v>4.4999999999999998E-2</v>
      </c>
      <c r="I187" s="64"/>
      <c r="J187" s="64"/>
    </row>
    <row r="188" spans="1:10" x14ac:dyDescent="0.4">
      <c r="A188" s="68" t="s">
        <v>1</v>
      </c>
      <c r="B188" s="67">
        <v>2.661</v>
      </c>
      <c r="C188" s="64"/>
      <c r="D188" s="68" t="s">
        <v>1</v>
      </c>
      <c r="E188" s="67">
        <v>2.661</v>
      </c>
      <c r="F188" s="64"/>
      <c r="G188" s="68" t="s">
        <v>1</v>
      </c>
      <c r="H188" s="67">
        <v>5.3410000000000002</v>
      </c>
      <c r="J188" s="64"/>
    </row>
    <row r="190" spans="1:10" x14ac:dyDescent="0.4">
      <c r="A190" s="65" t="s">
        <v>45</v>
      </c>
      <c r="B190" s="66" t="s">
        <v>132</v>
      </c>
      <c r="C190" s="64"/>
      <c r="D190" s="65" t="s">
        <v>170</v>
      </c>
      <c r="E190" s="66" t="s">
        <v>306</v>
      </c>
      <c r="F190" s="64"/>
      <c r="G190" s="65" t="s">
        <v>168</v>
      </c>
      <c r="H190" s="66" t="s">
        <v>132</v>
      </c>
      <c r="I190" s="64"/>
      <c r="J190" s="64"/>
    </row>
    <row r="191" spans="1:10" x14ac:dyDescent="0.4">
      <c r="A191" s="65" t="s">
        <v>11</v>
      </c>
      <c r="B191" s="50">
        <v>-6.4424999999999999</v>
      </c>
      <c r="C191" s="64"/>
      <c r="D191" s="65" t="s">
        <v>11</v>
      </c>
      <c r="E191" s="50">
        <v>-6.2576999999999998</v>
      </c>
      <c r="F191" s="64"/>
      <c r="G191" s="65" t="s">
        <v>11</v>
      </c>
      <c r="H191" s="50">
        <v>-6.4629000000000003</v>
      </c>
      <c r="I191" s="65" t="s">
        <v>2</v>
      </c>
      <c r="J191" s="67">
        <v>3.6589999999999998</v>
      </c>
    </row>
    <row r="192" spans="1:10" x14ac:dyDescent="0.4">
      <c r="A192" s="65" t="s">
        <v>20</v>
      </c>
      <c r="B192" s="69">
        <v>32.439</v>
      </c>
      <c r="C192" s="64"/>
      <c r="D192" s="65" t="s">
        <v>20</v>
      </c>
      <c r="E192" s="67">
        <v>32.7010581945</v>
      </c>
      <c r="F192" s="64"/>
      <c r="G192" s="65" t="s">
        <v>20</v>
      </c>
      <c r="H192" s="1">
        <v>32.847000000000001</v>
      </c>
      <c r="I192" s="65" t="s">
        <v>249</v>
      </c>
      <c r="J192" s="67">
        <v>5.6660000000000004</v>
      </c>
    </row>
    <row r="193" spans="1:10" x14ac:dyDescent="0.4">
      <c r="A193" s="65" t="s">
        <v>0</v>
      </c>
      <c r="B193" s="67">
        <v>0.245</v>
      </c>
      <c r="C193" s="64"/>
      <c r="D193" s="65" t="s">
        <v>0</v>
      </c>
      <c r="E193" s="67">
        <v>0.245</v>
      </c>
      <c r="F193" s="64"/>
      <c r="G193" s="65" t="s">
        <v>0</v>
      </c>
      <c r="H193" s="67">
        <v>0.245</v>
      </c>
      <c r="I193" s="64"/>
      <c r="J193" s="64"/>
    </row>
    <row r="194" spans="1:10" x14ac:dyDescent="0.4">
      <c r="A194" s="68" t="s">
        <v>1</v>
      </c>
      <c r="B194" s="67">
        <v>2.0310000000000001</v>
      </c>
      <c r="C194" s="64"/>
      <c r="D194" s="68" t="s">
        <v>1</v>
      </c>
      <c r="E194" s="67">
        <v>2.0310000000000001</v>
      </c>
      <c r="F194" s="64"/>
      <c r="G194" s="68" t="s">
        <v>1</v>
      </c>
      <c r="H194" s="67">
        <v>2.0310000000000001</v>
      </c>
      <c r="J194" s="64"/>
    </row>
    <row r="196" spans="1:10" x14ac:dyDescent="0.4">
      <c r="A196" s="65" t="s">
        <v>45</v>
      </c>
      <c r="B196" s="66" t="s">
        <v>133</v>
      </c>
      <c r="C196" s="64"/>
      <c r="D196" s="65" t="s">
        <v>170</v>
      </c>
      <c r="E196" s="66" t="s">
        <v>133</v>
      </c>
      <c r="F196" s="64"/>
      <c r="G196" s="65" t="s">
        <v>168</v>
      </c>
      <c r="H196" s="66" t="s">
        <v>133</v>
      </c>
      <c r="I196" s="64"/>
      <c r="J196" s="64"/>
    </row>
    <row r="197" spans="1:10" x14ac:dyDescent="0.4">
      <c r="A197" s="65" t="s">
        <v>11</v>
      </c>
      <c r="B197" s="50">
        <v>-8.5068999999999999</v>
      </c>
      <c r="C197" s="64"/>
      <c r="D197" s="65" t="s">
        <v>11</v>
      </c>
      <c r="E197" s="50">
        <v>-8.4731000000000005</v>
      </c>
      <c r="F197" s="64"/>
      <c r="G197" s="65" t="s">
        <v>11</v>
      </c>
      <c r="H197" s="70">
        <v>-8.5477000000000007</v>
      </c>
      <c r="I197" s="65" t="s">
        <v>2</v>
      </c>
      <c r="J197" s="67">
        <v>3.2389999999999999</v>
      </c>
    </row>
    <row r="198" spans="1:10" x14ac:dyDescent="0.4">
      <c r="A198" s="65" t="s">
        <v>20</v>
      </c>
      <c r="B198" s="69">
        <v>23.344999999999999</v>
      </c>
      <c r="C198" s="64"/>
      <c r="D198" s="65" t="s">
        <v>20</v>
      </c>
      <c r="E198" s="67">
        <v>23.004000000000001</v>
      </c>
      <c r="F198" s="64"/>
      <c r="G198" s="65" t="s">
        <v>20</v>
      </c>
      <c r="H198" s="1">
        <v>23.499500000000001</v>
      </c>
      <c r="I198" s="65" t="s">
        <v>249</v>
      </c>
      <c r="J198" s="67">
        <v>5.1719999999999997</v>
      </c>
    </row>
    <row r="199" spans="1:10" x14ac:dyDescent="0.4">
      <c r="A199" s="65" t="s">
        <v>0</v>
      </c>
      <c r="B199" s="67">
        <v>0.56999999999999995</v>
      </c>
      <c r="C199" s="64"/>
      <c r="D199" s="65" t="s">
        <v>0</v>
      </c>
      <c r="E199" s="67">
        <v>0.56999999999999995</v>
      </c>
      <c r="F199" s="64"/>
      <c r="G199" s="65" t="s">
        <v>0</v>
      </c>
      <c r="H199" s="67">
        <v>0.56999999999999995</v>
      </c>
      <c r="I199" s="64"/>
      <c r="J199" s="64"/>
    </row>
    <row r="200" spans="1:10" x14ac:dyDescent="0.4">
      <c r="A200" s="68" t="s">
        <v>1</v>
      </c>
      <c r="B200" s="67">
        <v>2.2959999999999998</v>
      </c>
      <c r="C200" s="64"/>
      <c r="D200" s="68" t="s">
        <v>1</v>
      </c>
      <c r="E200" s="67">
        <v>2.2959999999999998</v>
      </c>
      <c r="F200" s="64"/>
      <c r="G200" s="68" t="s">
        <v>1</v>
      </c>
      <c r="H200" s="67">
        <v>2.2959999999999998</v>
      </c>
      <c r="J200" s="64"/>
    </row>
    <row r="202" spans="1:10" x14ac:dyDescent="0.4">
      <c r="A202" s="65" t="s">
        <v>45</v>
      </c>
      <c r="B202" s="66" t="s">
        <v>134</v>
      </c>
      <c r="C202" s="64"/>
      <c r="D202" s="65" t="s">
        <v>170</v>
      </c>
      <c r="E202" s="66" t="s">
        <v>134</v>
      </c>
      <c r="F202" s="64"/>
      <c r="G202" s="65" t="s">
        <v>168</v>
      </c>
      <c r="H202" s="66" t="s">
        <v>307</v>
      </c>
      <c r="I202" s="64"/>
      <c r="J202" s="64"/>
    </row>
    <row r="203" spans="1:10" x14ac:dyDescent="0.4">
      <c r="A203" s="65" t="s">
        <v>11</v>
      </c>
      <c r="B203" s="50">
        <v>-9.7811000000000003</v>
      </c>
      <c r="C203" s="64"/>
      <c r="D203" s="65" t="s">
        <v>11</v>
      </c>
      <c r="E203" s="50">
        <v>-10.1013</v>
      </c>
      <c r="F203" s="64"/>
      <c r="G203" s="65" t="s">
        <v>11</v>
      </c>
      <c r="H203" s="70">
        <v>-9.7551000000000005</v>
      </c>
      <c r="I203" s="65" t="s">
        <v>2</v>
      </c>
      <c r="J203" s="67">
        <v>2.88</v>
      </c>
    </row>
    <row r="204" spans="1:10" x14ac:dyDescent="0.4">
      <c r="A204" s="65" t="s">
        <v>20</v>
      </c>
      <c r="B204" s="69">
        <v>18.936</v>
      </c>
      <c r="C204" s="64"/>
      <c r="D204" s="65" t="s">
        <v>20</v>
      </c>
      <c r="E204" s="67">
        <v>18.306000000000001</v>
      </c>
      <c r="F204" s="64"/>
      <c r="G204" s="65" t="s">
        <v>20</v>
      </c>
      <c r="H204" s="1">
        <v>18.835972386856568</v>
      </c>
      <c r="I204" s="65" t="s">
        <v>249</v>
      </c>
      <c r="J204" s="67">
        <v>5.2444799999999994</v>
      </c>
    </row>
    <row r="205" spans="1:10" x14ac:dyDescent="0.4">
      <c r="A205" s="65" t="s">
        <v>0</v>
      </c>
      <c r="B205" s="67">
        <v>1.0469999999999999</v>
      </c>
      <c r="C205" s="64"/>
      <c r="D205" s="65" t="s">
        <v>0</v>
      </c>
      <c r="E205" s="67">
        <v>1.0469999999999999</v>
      </c>
      <c r="F205" s="64"/>
      <c r="G205" s="65" t="s">
        <v>0</v>
      </c>
      <c r="H205" s="67">
        <v>1.0469999999999999</v>
      </c>
      <c r="I205" s="66" t="s">
        <v>245</v>
      </c>
      <c r="J205" s="1">
        <v>1.821</v>
      </c>
    </row>
    <row r="206" spans="1:10" x14ac:dyDescent="0.4">
      <c r="A206" s="68" t="s">
        <v>1</v>
      </c>
      <c r="B206" s="67">
        <v>2.7519999999999998</v>
      </c>
      <c r="C206" s="64"/>
      <c r="D206" s="68" t="s">
        <v>1</v>
      </c>
      <c r="E206" s="67">
        <v>2.7519999999999998</v>
      </c>
      <c r="F206" s="64"/>
      <c r="G206" s="68" t="s">
        <v>1</v>
      </c>
      <c r="H206" s="67">
        <v>2.7519999999999998</v>
      </c>
      <c r="J206" s="64"/>
    </row>
    <row r="208" spans="1:10" x14ac:dyDescent="0.4">
      <c r="A208" s="65" t="s">
        <v>45</v>
      </c>
      <c r="B208" s="66" t="s">
        <v>135</v>
      </c>
      <c r="C208" s="64"/>
      <c r="D208" s="65" t="s">
        <v>170</v>
      </c>
      <c r="E208" s="66" t="s">
        <v>135</v>
      </c>
      <c r="F208" s="64"/>
      <c r="G208" s="65" t="s">
        <v>168</v>
      </c>
      <c r="H208" s="66" t="s">
        <v>308</v>
      </c>
      <c r="I208" s="64"/>
      <c r="J208" s="64"/>
    </row>
    <row r="209" spans="1:10" x14ac:dyDescent="0.4">
      <c r="A209" s="65" t="s">
        <v>11</v>
      </c>
      <c r="B209" s="50">
        <v>-10.4193</v>
      </c>
      <c r="C209" s="64"/>
      <c r="D209" s="65" t="s">
        <v>11</v>
      </c>
      <c r="E209" s="50">
        <v>-10.845599999999999</v>
      </c>
      <c r="F209" s="64"/>
      <c r="G209" s="65" t="s">
        <v>11</v>
      </c>
      <c r="H209" s="70">
        <v>-10.3666</v>
      </c>
      <c r="I209" s="65" t="s">
        <v>2</v>
      </c>
      <c r="J209" s="67">
        <v>2.7669999999999999</v>
      </c>
    </row>
    <row r="210" spans="1:10" x14ac:dyDescent="0.4">
      <c r="A210" s="65" t="s">
        <v>20</v>
      </c>
      <c r="B210" s="69">
        <v>16.143999999999998</v>
      </c>
      <c r="C210" s="64"/>
      <c r="D210" s="65" t="s">
        <v>20</v>
      </c>
      <c r="E210" s="67">
        <v>15.891999999999999</v>
      </c>
      <c r="F210" s="64"/>
      <c r="G210" s="65" t="s">
        <v>20</v>
      </c>
      <c r="H210" s="1">
        <v>16.218488385203393</v>
      </c>
      <c r="I210" s="65" t="s">
        <v>249</v>
      </c>
      <c r="J210" s="67">
        <v>4.8920560000000002</v>
      </c>
    </row>
    <row r="211" spans="1:10" x14ac:dyDescent="0.4">
      <c r="A211" s="65" t="s">
        <v>0</v>
      </c>
      <c r="B211" s="67">
        <v>1.5780000000000001</v>
      </c>
      <c r="C211" s="64"/>
      <c r="D211" s="65" t="s">
        <v>0</v>
      </c>
      <c r="E211" s="67">
        <v>1.5780000000000001</v>
      </c>
      <c r="F211" s="64"/>
      <c r="G211" s="65" t="s">
        <v>0</v>
      </c>
      <c r="H211" s="67">
        <v>1.5780000000000001</v>
      </c>
      <c r="I211" s="66" t="s">
        <v>245</v>
      </c>
      <c r="J211" s="66">
        <v>1.768</v>
      </c>
    </row>
    <row r="212" spans="1:10" x14ac:dyDescent="0.4">
      <c r="A212" s="68" t="s">
        <v>1</v>
      </c>
      <c r="B212" s="67">
        <v>3.2</v>
      </c>
      <c r="C212" s="64"/>
      <c r="D212" s="68" t="s">
        <v>1</v>
      </c>
      <c r="E212" s="67">
        <v>3.2</v>
      </c>
      <c r="F212" s="64"/>
      <c r="G212" s="68" t="s">
        <v>1</v>
      </c>
      <c r="H212" s="67">
        <v>3.2</v>
      </c>
      <c r="J212" s="64"/>
    </row>
    <row r="214" spans="1:10" x14ac:dyDescent="0.4">
      <c r="A214" s="65" t="s">
        <v>45</v>
      </c>
      <c r="B214" s="66" t="s">
        <v>200</v>
      </c>
      <c r="C214" s="64"/>
      <c r="D214" s="65" t="s">
        <v>170</v>
      </c>
      <c r="E214" s="66" t="s">
        <v>309</v>
      </c>
      <c r="F214" s="64"/>
      <c r="G214" s="65" t="s">
        <v>168</v>
      </c>
      <c r="H214" s="66" t="s">
        <v>200</v>
      </c>
      <c r="I214" s="64"/>
      <c r="J214" s="64"/>
    </row>
    <row r="215" spans="1:10" x14ac:dyDescent="0.4">
      <c r="A215" s="65" t="s">
        <v>11</v>
      </c>
      <c r="B215" s="50">
        <v>-10.293799999999999</v>
      </c>
      <c r="C215" s="64"/>
      <c r="D215" s="65" t="s">
        <v>11</v>
      </c>
      <c r="E215" s="50">
        <v>-10.7799</v>
      </c>
      <c r="F215" s="64"/>
      <c r="G215" s="65" t="s">
        <v>11</v>
      </c>
      <c r="H215" s="70">
        <v>-10.3606</v>
      </c>
      <c r="I215" s="65" t="s">
        <v>2</v>
      </c>
      <c r="J215" s="67">
        <v>2.7610000000000001</v>
      </c>
    </row>
    <row r="216" spans="1:10" x14ac:dyDescent="0.4">
      <c r="A216" s="65" t="s">
        <v>20</v>
      </c>
      <c r="B216" s="69">
        <v>14.66</v>
      </c>
      <c r="C216" s="64"/>
      <c r="D216" s="65" t="s">
        <v>20</v>
      </c>
      <c r="E216" s="67">
        <v>16.048397875999999</v>
      </c>
      <c r="F216" s="64"/>
      <c r="G216" s="65" t="s">
        <v>20</v>
      </c>
      <c r="H216" s="1">
        <v>14.5915</v>
      </c>
      <c r="I216" s="65" t="s">
        <v>249</v>
      </c>
      <c r="J216" s="67">
        <v>4.4210000000000003</v>
      </c>
    </row>
    <row r="217" spans="1:10" x14ac:dyDescent="0.4">
      <c r="A217" s="65" t="s">
        <v>0</v>
      </c>
      <c r="B217" s="67">
        <v>1.784</v>
      </c>
      <c r="C217" s="64"/>
      <c r="D217" s="65" t="s">
        <v>0</v>
      </c>
      <c r="E217" s="67">
        <v>1.784</v>
      </c>
      <c r="F217" s="64"/>
      <c r="G217" s="65" t="s">
        <v>0</v>
      </c>
      <c r="H217" s="67">
        <v>1.784</v>
      </c>
      <c r="I217" s="64"/>
      <c r="J217" s="64"/>
    </row>
    <row r="218" spans="1:10" x14ac:dyDescent="0.4">
      <c r="A218" s="68" t="s">
        <v>1</v>
      </c>
      <c r="B218" s="67">
        <v>3.39</v>
      </c>
      <c r="C218" s="64"/>
      <c r="D218" s="68" t="s">
        <v>1</v>
      </c>
      <c r="E218" s="67">
        <v>3.39</v>
      </c>
      <c r="F218" s="64"/>
      <c r="G218" s="68" t="s">
        <v>1</v>
      </c>
      <c r="H218" s="67">
        <v>3.39</v>
      </c>
      <c r="J218" s="64"/>
    </row>
    <row r="220" spans="1:10" x14ac:dyDescent="0.4">
      <c r="A220" s="65" t="s">
        <v>45</v>
      </c>
      <c r="B220" s="66" t="s">
        <v>136</v>
      </c>
      <c r="C220" s="64"/>
      <c r="D220" s="65" t="s">
        <v>170</v>
      </c>
      <c r="E220" s="66" t="s">
        <v>310</v>
      </c>
      <c r="F220" s="64"/>
      <c r="G220" s="65" t="s">
        <v>168</v>
      </c>
      <c r="H220" s="66" t="s">
        <v>136</v>
      </c>
      <c r="I220" s="64"/>
      <c r="J220" s="64"/>
    </row>
    <row r="221" spans="1:10" x14ac:dyDescent="0.4">
      <c r="A221" s="65" t="s">
        <v>11</v>
      </c>
      <c r="B221" s="50">
        <v>-9.1651000000000007</v>
      </c>
      <c r="C221" s="64"/>
      <c r="D221" s="65" t="s">
        <v>11</v>
      </c>
      <c r="E221" s="50">
        <v>-8.4677000000000007</v>
      </c>
      <c r="F221" s="64"/>
      <c r="G221" s="65" t="s">
        <v>11</v>
      </c>
      <c r="H221" s="70">
        <v>-9.2744</v>
      </c>
      <c r="I221" s="65" t="s">
        <v>2</v>
      </c>
      <c r="J221" s="67">
        <v>2.7330000000000001</v>
      </c>
    </row>
    <row r="222" spans="1:10" x14ac:dyDescent="0.4">
      <c r="A222" s="65" t="s">
        <v>20</v>
      </c>
      <c r="B222" s="69">
        <v>13.996</v>
      </c>
      <c r="C222" s="64"/>
      <c r="D222" s="65" t="s">
        <v>20</v>
      </c>
      <c r="E222" s="67">
        <v>14.438965216000001</v>
      </c>
      <c r="F222" s="64"/>
      <c r="G222" s="65" t="s">
        <v>20</v>
      </c>
      <c r="H222" s="1">
        <v>13.952</v>
      </c>
      <c r="I222" s="65" t="s">
        <v>249</v>
      </c>
      <c r="J222" s="67">
        <v>4.3140000000000001</v>
      </c>
    </row>
    <row r="223" spans="1:10" x14ac:dyDescent="0.4">
      <c r="A223" s="65" t="s">
        <v>0</v>
      </c>
      <c r="B223" s="67">
        <v>1.843</v>
      </c>
      <c r="C223" s="64"/>
      <c r="D223" s="65" t="s">
        <v>0</v>
      </c>
      <c r="E223" s="67">
        <v>1.843</v>
      </c>
      <c r="F223" s="64"/>
      <c r="G223" s="65" t="s">
        <v>0</v>
      </c>
      <c r="H223" s="67">
        <v>1.843</v>
      </c>
      <c r="I223" s="64"/>
      <c r="J223" s="64"/>
    </row>
    <row r="224" spans="1:10" x14ac:dyDescent="0.4">
      <c r="A224" s="68" t="s">
        <v>1</v>
      </c>
      <c r="B224" s="67">
        <v>3.7130000000000001</v>
      </c>
      <c r="C224" s="64"/>
      <c r="D224" s="68" t="s">
        <v>1</v>
      </c>
      <c r="E224" s="67">
        <v>3.7130000000000001</v>
      </c>
      <c r="F224" s="64"/>
      <c r="G224" s="68" t="s">
        <v>1</v>
      </c>
      <c r="H224" s="67">
        <v>3.7130000000000001</v>
      </c>
      <c r="J224" s="64"/>
    </row>
    <row r="226" spans="1:10" x14ac:dyDescent="0.4">
      <c r="A226" s="65" t="s">
        <v>45</v>
      </c>
      <c r="B226" s="66" t="s">
        <v>159</v>
      </c>
      <c r="C226" s="64"/>
      <c r="D226" s="65" t="s">
        <v>170</v>
      </c>
      <c r="E226" s="66" t="s">
        <v>311</v>
      </c>
      <c r="F226" s="64"/>
      <c r="G226" s="65" t="s">
        <v>168</v>
      </c>
      <c r="H226" s="66" t="s">
        <v>311</v>
      </c>
      <c r="I226" s="64"/>
      <c r="J226" s="64"/>
    </row>
    <row r="227" spans="1:10" x14ac:dyDescent="0.4">
      <c r="A227" s="65" t="s">
        <v>11</v>
      </c>
      <c r="B227" s="50">
        <v>-7.3384999999999998</v>
      </c>
      <c r="C227" s="64"/>
      <c r="D227" s="65" t="s">
        <v>11</v>
      </c>
      <c r="E227" s="50">
        <v>-8.4677000000000007</v>
      </c>
      <c r="F227" s="64"/>
      <c r="G227" s="65" t="s">
        <v>11</v>
      </c>
      <c r="H227" s="50">
        <v>-7.1052</v>
      </c>
      <c r="I227" s="65" t="s">
        <v>2</v>
      </c>
      <c r="J227" s="67">
        <v>2.7410000000000001</v>
      </c>
    </row>
    <row r="228" spans="1:10" x14ac:dyDescent="0.4">
      <c r="A228" s="65" t="s">
        <v>20</v>
      </c>
      <c r="B228" s="69">
        <v>14.199</v>
      </c>
      <c r="C228" s="64"/>
      <c r="D228" s="65" t="s">
        <v>20</v>
      </c>
      <c r="E228" s="67">
        <v>14.637533683999997</v>
      </c>
      <c r="F228" s="64"/>
      <c r="G228" s="65" t="s">
        <v>20</v>
      </c>
      <c r="H228" s="1">
        <v>14.374501089454286</v>
      </c>
      <c r="I228" s="65" t="s">
        <v>249</v>
      </c>
      <c r="J228" s="67">
        <v>4.4184920000000005</v>
      </c>
    </row>
    <row r="229" spans="1:10" x14ac:dyDescent="0.4">
      <c r="A229" s="65" t="s">
        <v>0</v>
      </c>
      <c r="B229" s="67">
        <v>1.496</v>
      </c>
      <c r="C229" s="64"/>
      <c r="D229" s="65" t="s">
        <v>0</v>
      </c>
      <c r="E229" s="67">
        <v>1.496</v>
      </c>
      <c r="F229" s="64"/>
      <c r="G229" s="65" t="s">
        <v>0</v>
      </c>
      <c r="H229" s="67">
        <v>1.496</v>
      </c>
      <c r="I229" s="66" t="s">
        <v>245</v>
      </c>
      <c r="J229" s="1">
        <v>1.6120000000000001</v>
      </c>
    </row>
    <row r="230" spans="1:10" x14ac:dyDescent="0.4">
      <c r="A230" s="68" t="s">
        <v>1</v>
      </c>
      <c r="B230" s="67">
        <v>3.9740000000000002</v>
      </c>
      <c r="C230" s="64"/>
      <c r="D230" s="68" t="s">
        <v>1</v>
      </c>
      <c r="E230" s="67">
        <v>3.9740000000000002</v>
      </c>
      <c r="F230" s="64"/>
      <c r="G230" s="68" t="s">
        <v>1</v>
      </c>
      <c r="H230" s="67">
        <v>3.9740000000000002</v>
      </c>
      <c r="J230" s="64"/>
    </row>
    <row r="232" spans="1:10" x14ac:dyDescent="0.4">
      <c r="A232" s="65" t="s">
        <v>45</v>
      </c>
      <c r="B232" s="66" t="s">
        <v>137</v>
      </c>
      <c r="C232" s="64"/>
      <c r="D232" s="65" t="s">
        <v>170</v>
      </c>
      <c r="E232" s="66" t="s">
        <v>312</v>
      </c>
      <c r="F232" s="64"/>
      <c r="G232" s="65" t="s">
        <v>168</v>
      </c>
      <c r="H232" s="66" t="s">
        <v>312</v>
      </c>
      <c r="I232" s="64"/>
      <c r="J232" s="64"/>
    </row>
    <row r="233" spans="1:10" x14ac:dyDescent="0.4">
      <c r="A233" s="65" t="s">
        <v>11</v>
      </c>
      <c r="B233" s="50">
        <v>-5.1764999999999999</v>
      </c>
      <c r="C233" s="64"/>
      <c r="D233" s="65" t="s">
        <v>11</v>
      </c>
      <c r="E233" s="50">
        <v>-5.1001000000000003</v>
      </c>
      <c r="F233" s="64"/>
      <c r="G233" s="65" t="s">
        <v>11</v>
      </c>
      <c r="H233" s="50">
        <v>-5.1130000000000004</v>
      </c>
      <c r="I233" s="65" t="s">
        <v>2</v>
      </c>
      <c r="J233" s="67">
        <v>2.7850000000000001</v>
      </c>
    </row>
    <row r="234" spans="1:10" x14ac:dyDescent="0.4">
      <c r="A234" s="65" t="s">
        <v>20</v>
      </c>
      <c r="B234" s="69">
        <v>15.49</v>
      </c>
      <c r="C234" s="64"/>
      <c r="D234" s="65" t="s">
        <v>20</v>
      </c>
      <c r="E234" s="67">
        <v>15.553636812500001</v>
      </c>
      <c r="F234" s="64"/>
      <c r="G234" s="65" t="s">
        <v>20</v>
      </c>
      <c r="H234" s="1">
        <v>15.629773499992849</v>
      </c>
      <c r="I234" s="65" t="s">
        <v>249</v>
      </c>
      <c r="J234" s="67">
        <v>4.6537350000000002</v>
      </c>
    </row>
    <row r="235" spans="1:10" x14ac:dyDescent="0.4">
      <c r="A235" s="65" t="s">
        <v>0</v>
      </c>
      <c r="B235" s="67">
        <v>0.97399999999999998</v>
      </c>
      <c r="C235" s="64"/>
      <c r="D235" s="65" t="s">
        <v>0</v>
      </c>
      <c r="E235" s="67">
        <v>0.97399999999999998</v>
      </c>
      <c r="F235" s="64"/>
      <c r="G235" s="65" t="s">
        <v>0</v>
      </c>
      <c r="H235" s="67">
        <v>0.97399999999999998</v>
      </c>
      <c r="I235" s="66" t="s">
        <v>245</v>
      </c>
      <c r="J235" s="66">
        <v>1.671</v>
      </c>
    </row>
    <row r="236" spans="1:10" x14ac:dyDescent="0.4">
      <c r="A236" s="68" t="s">
        <v>1</v>
      </c>
      <c r="B236" s="67">
        <v>4.2569999999999997</v>
      </c>
      <c r="C236" s="64"/>
      <c r="D236" s="68" t="s">
        <v>1</v>
      </c>
      <c r="E236" s="67">
        <v>4.2569999999999997</v>
      </c>
      <c r="F236" s="64"/>
      <c r="G236" s="68" t="s">
        <v>1</v>
      </c>
      <c r="H236" s="67">
        <v>4.2569999999999997</v>
      </c>
      <c r="J236" s="64"/>
    </row>
    <row r="238" spans="1:10" x14ac:dyDescent="0.4">
      <c r="A238" s="65" t="s">
        <v>45</v>
      </c>
      <c r="B238" s="66" t="s">
        <v>112</v>
      </c>
      <c r="C238" s="64"/>
      <c r="D238" s="65" t="s">
        <v>170</v>
      </c>
      <c r="E238" s="66" t="s">
        <v>313</v>
      </c>
      <c r="F238" s="64"/>
      <c r="G238" s="65" t="s">
        <v>168</v>
      </c>
      <c r="H238" s="66" t="s">
        <v>112</v>
      </c>
      <c r="I238" s="64"/>
      <c r="J238" s="64"/>
    </row>
    <row r="239" spans="1:10" x14ac:dyDescent="0.4">
      <c r="A239" s="65" t="s">
        <v>11</v>
      </c>
      <c r="B239" s="50">
        <v>-2.8289</v>
      </c>
      <c r="C239" s="64"/>
      <c r="D239" s="65" t="s">
        <v>11</v>
      </c>
      <c r="E239" s="50">
        <v>-2.7031999999999998</v>
      </c>
      <c r="F239" s="64"/>
      <c r="G239" s="65" t="s">
        <v>11</v>
      </c>
      <c r="H239" s="70">
        <v>-2.8250000000000002</v>
      </c>
      <c r="I239" s="65" t="s">
        <v>2</v>
      </c>
      <c r="J239" s="67">
        <v>2.9529999999999998</v>
      </c>
    </row>
    <row r="240" spans="1:10" x14ac:dyDescent="0.4">
      <c r="A240" s="65" t="s">
        <v>20</v>
      </c>
      <c r="B240" s="69">
        <v>18.004999999999999</v>
      </c>
      <c r="C240" s="64"/>
      <c r="D240" s="65" t="s">
        <v>20</v>
      </c>
      <c r="E240" s="67">
        <v>18.066688308</v>
      </c>
      <c r="F240" s="64"/>
      <c r="G240" s="65" t="s">
        <v>20</v>
      </c>
      <c r="H240" s="1">
        <v>18.114000000000001</v>
      </c>
      <c r="I240" s="65" t="s">
        <v>249</v>
      </c>
      <c r="J240" s="67">
        <v>4.798</v>
      </c>
    </row>
    <row r="241" spans="1:10" x14ac:dyDescent="0.4">
      <c r="A241" s="65" t="s">
        <v>0</v>
      </c>
      <c r="B241" s="67">
        <v>0.52400000000000002</v>
      </c>
      <c r="C241" s="64"/>
      <c r="D241" s="65" t="s">
        <v>0</v>
      </c>
      <c r="E241" s="67">
        <v>0.52400000000000002</v>
      </c>
      <c r="F241" s="64"/>
      <c r="G241" s="65" t="s">
        <v>0</v>
      </c>
      <c r="H241" s="67">
        <v>0.52400000000000002</v>
      </c>
      <c r="I241" s="64"/>
      <c r="J241" s="64"/>
    </row>
    <row r="242" spans="1:10" x14ac:dyDescent="0.4">
      <c r="A242" s="68" t="s">
        <v>1</v>
      </c>
      <c r="B242" s="67">
        <v>4.4649999999999999</v>
      </c>
      <c r="C242" s="64"/>
      <c r="D242" s="68" t="s">
        <v>1</v>
      </c>
      <c r="E242" s="67">
        <v>4.4649999999999999</v>
      </c>
      <c r="F242" s="64"/>
      <c r="G242" s="68" t="s">
        <v>1</v>
      </c>
      <c r="H242" s="67">
        <v>4.4649999999999999</v>
      </c>
      <c r="J242" s="64"/>
    </row>
    <row r="244" spans="1:10" x14ac:dyDescent="0.4">
      <c r="A244" s="65" t="s">
        <v>45</v>
      </c>
      <c r="B244" s="66" t="s">
        <v>138</v>
      </c>
      <c r="C244" s="64"/>
      <c r="D244" s="65" t="s">
        <v>170</v>
      </c>
      <c r="E244" s="66" t="s">
        <v>314</v>
      </c>
      <c r="F244" s="64"/>
      <c r="G244" s="65" t="s">
        <v>168</v>
      </c>
      <c r="H244" s="66" t="s">
        <v>138</v>
      </c>
      <c r="I244" s="64"/>
      <c r="J244" s="64"/>
    </row>
    <row r="245" spans="1:10" x14ac:dyDescent="0.4">
      <c r="A245" s="65" t="s">
        <v>11</v>
      </c>
      <c r="B245" s="50">
        <v>-0.90480000000000005</v>
      </c>
      <c r="C245" s="64"/>
      <c r="D245" s="65" t="s">
        <v>11</v>
      </c>
      <c r="E245" s="50">
        <v>-0.70599999999999996</v>
      </c>
      <c r="F245" s="64"/>
      <c r="G245" s="65" t="s">
        <v>11</v>
      </c>
      <c r="H245" s="70">
        <v>-0.90620000000000001</v>
      </c>
      <c r="I245" s="65" t="s">
        <v>2</v>
      </c>
      <c r="J245" s="67">
        <v>3.008</v>
      </c>
    </row>
    <row r="246" spans="1:10" x14ac:dyDescent="0.4">
      <c r="A246" s="65" t="s">
        <v>20</v>
      </c>
      <c r="B246" s="69">
        <v>23.254999999999999</v>
      </c>
      <c r="C246" s="64"/>
      <c r="D246" s="65" t="s">
        <v>20</v>
      </c>
      <c r="E246" s="67">
        <v>23.777982683500007</v>
      </c>
      <c r="F246" s="64"/>
      <c r="G246" s="65" t="s">
        <v>20</v>
      </c>
      <c r="H246" s="1">
        <v>23.277999999999999</v>
      </c>
      <c r="I246" s="65" t="s">
        <v>249</v>
      </c>
      <c r="J246" s="67">
        <v>5.9420000000000002</v>
      </c>
    </row>
    <row r="247" spans="1:10" x14ac:dyDescent="0.4">
      <c r="A247" s="65" t="s">
        <v>0</v>
      </c>
      <c r="B247" s="67">
        <v>0.248</v>
      </c>
      <c r="C247" s="64"/>
      <c r="D247" s="65" t="s">
        <v>0</v>
      </c>
      <c r="E247" s="67">
        <v>0.248</v>
      </c>
      <c r="F247" s="64"/>
      <c r="G247" s="65" t="s">
        <v>0</v>
      </c>
      <c r="H247" s="67">
        <v>0.248</v>
      </c>
      <c r="I247" s="64"/>
      <c r="J247" s="64"/>
    </row>
    <row r="248" spans="1:10" x14ac:dyDescent="0.4">
      <c r="A248" s="68" t="s">
        <v>1</v>
      </c>
      <c r="B248" s="67">
        <v>4.83</v>
      </c>
      <c r="C248" s="64"/>
      <c r="D248" s="68" t="s">
        <v>1</v>
      </c>
      <c r="E248" s="67">
        <v>4.83</v>
      </c>
      <c r="F248" s="64"/>
      <c r="G248" s="68" t="s">
        <v>1</v>
      </c>
      <c r="H248" s="67">
        <v>4.83</v>
      </c>
      <c r="J248" s="64"/>
    </row>
    <row r="250" spans="1:10" x14ac:dyDescent="0.4">
      <c r="A250" s="65" t="s">
        <v>45</v>
      </c>
      <c r="B250" s="66" t="s">
        <v>139</v>
      </c>
      <c r="C250" s="64"/>
      <c r="D250" s="65" t="s">
        <v>170</v>
      </c>
      <c r="E250" s="66" t="s">
        <v>139</v>
      </c>
      <c r="F250" s="64"/>
      <c r="G250" s="65" t="s">
        <v>168</v>
      </c>
      <c r="H250" s="66" t="s">
        <v>139</v>
      </c>
      <c r="I250" s="64"/>
      <c r="J250" s="64"/>
    </row>
    <row r="251" spans="1:10" x14ac:dyDescent="0.4">
      <c r="A251" s="65" t="s">
        <v>11</v>
      </c>
      <c r="B251" s="50">
        <v>-2.7149000000000001</v>
      </c>
      <c r="C251" s="64"/>
      <c r="D251" s="65" t="s">
        <v>11</v>
      </c>
      <c r="E251" s="50">
        <v>-2.7168000000000001</v>
      </c>
      <c r="F251" s="64"/>
      <c r="G251" s="65" t="s">
        <v>11</v>
      </c>
      <c r="H251" s="70">
        <v>-2.7040000000000002</v>
      </c>
      <c r="I251" s="65" t="s">
        <v>2</v>
      </c>
      <c r="J251" s="67">
        <v>3.423</v>
      </c>
    </row>
    <row r="252" spans="1:10" x14ac:dyDescent="0.4">
      <c r="A252" s="65" t="s">
        <v>20</v>
      </c>
      <c r="B252" s="69">
        <v>27.58</v>
      </c>
      <c r="C252" s="64"/>
      <c r="D252" s="65" t="s">
        <v>20</v>
      </c>
      <c r="E252" s="67">
        <v>28.093</v>
      </c>
      <c r="F252" s="64"/>
      <c r="G252" s="65" t="s">
        <v>20</v>
      </c>
      <c r="H252" s="1">
        <v>28.282499999999999</v>
      </c>
      <c r="I252" s="65" t="s">
        <v>249</v>
      </c>
      <c r="J252" s="67">
        <v>5.5759999999999996</v>
      </c>
    </row>
    <row r="253" spans="1:10" x14ac:dyDescent="0.4">
      <c r="A253" s="65" t="s">
        <v>0</v>
      </c>
      <c r="B253" s="67">
        <v>0.21299999999999999</v>
      </c>
      <c r="C253" s="64"/>
      <c r="D253" s="65" t="s">
        <v>0</v>
      </c>
      <c r="E253" s="67">
        <v>0.21299999999999999</v>
      </c>
      <c r="F253" s="64"/>
      <c r="G253" s="65" t="s">
        <v>0</v>
      </c>
      <c r="H253" s="67">
        <v>0.21299999999999999</v>
      </c>
      <c r="I253" s="64"/>
      <c r="J253" s="64"/>
    </row>
    <row r="254" spans="1:10" x14ac:dyDescent="0.4">
      <c r="A254" s="68" t="s">
        <v>1</v>
      </c>
      <c r="B254" s="67">
        <v>3.8929999999999998</v>
      </c>
      <c r="C254" s="64"/>
      <c r="D254" s="68" t="s">
        <v>1</v>
      </c>
      <c r="E254" s="67">
        <v>3.8929999999999998</v>
      </c>
      <c r="F254" s="64"/>
      <c r="G254" s="68" t="s">
        <v>1</v>
      </c>
      <c r="H254" s="67">
        <v>3.8929999999999998</v>
      </c>
      <c r="J254" s="64"/>
    </row>
    <row r="256" spans="1:10" x14ac:dyDescent="0.4">
      <c r="A256" s="65" t="s">
        <v>45</v>
      </c>
      <c r="B256" s="66" t="s">
        <v>201</v>
      </c>
      <c r="C256" s="64"/>
      <c r="D256" s="65" t="s">
        <v>170</v>
      </c>
      <c r="E256" s="66" t="s">
        <v>201</v>
      </c>
      <c r="F256" s="64"/>
      <c r="G256" s="65" t="s">
        <v>168</v>
      </c>
      <c r="H256" s="66" t="s">
        <v>315</v>
      </c>
      <c r="I256" s="64"/>
      <c r="J256" s="64"/>
    </row>
    <row r="257" spans="1:10" x14ac:dyDescent="0.4">
      <c r="A257" s="65" t="s">
        <v>11</v>
      </c>
      <c r="B257" s="50">
        <v>-3.9552999999999998</v>
      </c>
      <c r="C257" s="64"/>
      <c r="D257" s="65" t="s">
        <v>11</v>
      </c>
      <c r="E257" s="50">
        <v>-3.9352999999999998</v>
      </c>
      <c r="F257" s="64"/>
      <c r="G257" s="65" t="s">
        <v>11</v>
      </c>
      <c r="H257" s="70">
        <v>-3.7564000000000002</v>
      </c>
      <c r="I257" s="65" t="s">
        <v>2</v>
      </c>
      <c r="J257" s="1">
        <v>3.4</v>
      </c>
    </row>
    <row r="258" spans="1:10" x14ac:dyDescent="0.4">
      <c r="A258" s="65" t="s">
        <v>20</v>
      </c>
      <c r="B258" s="69">
        <v>27.879000000000001</v>
      </c>
      <c r="C258" s="64"/>
      <c r="D258" s="65" t="s">
        <v>20</v>
      </c>
      <c r="E258" s="67">
        <v>27.64</v>
      </c>
      <c r="F258" s="64"/>
      <c r="G258" s="65" t="s">
        <v>20</v>
      </c>
      <c r="H258" s="1">
        <v>27.809260438270694</v>
      </c>
      <c r="I258" s="65" t="s">
        <v>249</v>
      </c>
      <c r="J258" s="67">
        <v>5.5555999999999992</v>
      </c>
    </row>
    <row r="259" spans="1:10" x14ac:dyDescent="0.4">
      <c r="A259" s="65" t="s">
        <v>0</v>
      </c>
      <c r="B259" s="67">
        <v>0.28299999999999997</v>
      </c>
      <c r="C259" s="64"/>
      <c r="D259" s="65" t="s">
        <v>0</v>
      </c>
      <c r="E259" s="67">
        <v>0.28299999999999997</v>
      </c>
      <c r="F259" s="64"/>
      <c r="G259" s="65" t="s">
        <v>0</v>
      </c>
      <c r="H259" s="67">
        <v>0.28299999999999997</v>
      </c>
      <c r="I259" s="66" t="s">
        <v>245</v>
      </c>
      <c r="J259" s="1">
        <v>1.6339999999999999</v>
      </c>
    </row>
    <row r="260" spans="1:10" x14ac:dyDescent="0.4">
      <c r="A260" s="68" t="s">
        <v>1</v>
      </c>
      <c r="B260" s="67">
        <v>3.54</v>
      </c>
      <c r="C260" s="64"/>
      <c r="D260" s="68" t="s">
        <v>1</v>
      </c>
      <c r="E260" s="67">
        <v>3.54</v>
      </c>
      <c r="F260" s="64"/>
      <c r="G260" s="68" t="s">
        <v>1</v>
      </c>
      <c r="H260" s="67">
        <v>3.54</v>
      </c>
      <c r="J260" s="64"/>
    </row>
    <row r="262" spans="1:10" x14ac:dyDescent="0.4">
      <c r="A262" s="65" t="s">
        <v>45</v>
      </c>
      <c r="B262" s="66" t="s">
        <v>203</v>
      </c>
      <c r="C262" s="64"/>
      <c r="D262" s="65" t="s">
        <v>170</v>
      </c>
      <c r="E262" s="66" t="s">
        <v>203</v>
      </c>
      <c r="F262" s="64"/>
      <c r="G262" s="65" t="s">
        <v>168</v>
      </c>
      <c r="H262" s="66" t="s">
        <v>203</v>
      </c>
      <c r="I262" s="64"/>
      <c r="J262" s="64"/>
    </row>
    <row r="263" spans="1:10" x14ac:dyDescent="0.4">
      <c r="A263" s="65" t="s">
        <v>11</v>
      </c>
      <c r="B263" s="50">
        <v>-3.8006000000000002</v>
      </c>
      <c r="C263" s="64"/>
      <c r="D263" s="65" t="s">
        <v>11</v>
      </c>
      <c r="E263" s="50">
        <v>-3.8904999999999998</v>
      </c>
      <c r="F263" s="64"/>
      <c r="G263" s="65" t="s">
        <v>11</v>
      </c>
      <c r="H263" s="70">
        <v>-3.8386999999999998</v>
      </c>
      <c r="I263" s="65" t="s">
        <v>2</v>
      </c>
      <c r="J263" s="67">
        <v>3.3940000000000001</v>
      </c>
    </row>
    <row r="264" spans="1:10" x14ac:dyDescent="0.4">
      <c r="A264" s="65" t="s">
        <v>20</v>
      </c>
      <c r="B264" s="69">
        <v>27.491</v>
      </c>
      <c r="C264" s="64"/>
      <c r="D264" s="65" t="s">
        <v>20</v>
      </c>
      <c r="E264" s="67">
        <v>27.119</v>
      </c>
      <c r="F264" s="64"/>
      <c r="G264" s="65" t="s">
        <v>20</v>
      </c>
      <c r="H264" s="1">
        <v>27.408999999999999</v>
      </c>
      <c r="I264" s="65" t="s">
        <v>249</v>
      </c>
      <c r="J264" s="67">
        <v>5.4950000000000001</v>
      </c>
    </row>
    <row r="265" spans="1:10" x14ac:dyDescent="0.4">
      <c r="A265" s="65" t="s">
        <v>0</v>
      </c>
      <c r="B265" s="67">
        <v>0.30599999999999999</v>
      </c>
      <c r="C265" s="64"/>
      <c r="D265" s="65" t="s">
        <v>0</v>
      </c>
      <c r="E265" s="67">
        <v>0.30599999999999999</v>
      </c>
      <c r="F265" s="64"/>
      <c r="G265" s="65" t="s">
        <v>0</v>
      </c>
      <c r="H265" s="67">
        <v>0.30599999999999999</v>
      </c>
      <c r="I265" s="64"/>
      <c r="J265" s="64"/>
    </row>
    <row r="266" spans="1:10" x14ac:dyDescent="0.4">
      <c r="A266" s="68" t="s">
        <v>1</v>
      </c>
      <c r="B266" s="67">
        <v>3.3769999999999998</v>
      </c>
      <c r="C266" s="64"/>
      <c r="D266" s="68" t="s">
        <v>1</v>
      </c>
      <c r="E266" s="67">
        <v>3.3769999999999998</v>
      </c>
      <c r="F266" s="64"/>
      <c r="G266" s="68" t="s">
        <v>1</v>
      </c>
      <c r="H266" s="67">
        <v>3.3769999999999998</v>
      </c>
      <c r="J266" s="64"/>
    </row>
    <row r="267" spans="1:10" x14ac:dyDescent="0.4">
      <c r="A267" s="64"/>
      <c r="B267" s="71"/>
      <c r="C267" s="64"/>
      <c r="D267" s="64"/>
      <c r="E267" s="71"/>
      <c r="F267" s="64"/>
      <c r="G267" s="72"/>
      <c r="H267" s="71"/>
      <c r="J267" s="64"/>
    </row>
    <row r="268" spans="1:10" x14ac:dyDescent="0.4">
      <c r="A268" s="65" t="s">
        <v>45</v>
      </c>
      <c r="B268" s="66" t="s">
        <v>316</v>
      </c>
      <c r="C268" s="64"/>
      <c r="D268" s="65" t="s">
        <v>170</v>
      </c>
      <c r="E268" s="66" t="s">
        <v>316</v>
      </c>
      <c r="F268" s="64"/>
      <c r="G268" s="65" t="s">
        <v>168</v>
      </c>
      <c r="H268" s="66" t="s">
        <v>316</v>
      </c>
      <c r="I268" s="64"/>
      <c r="J268" s="64"/>
    </row>
    <row r="269" spans="1:10" x14ac:dyDescent="0.4">
      <c r="A269" s="65" t="s">
        <v>11</v>
      </c>
      <c r="B269" s="50">
        <v>-2.7421000000000002</v>
      </c>
      <c r="C269" s="64"/>
      <c r="D269" s="65" t="s">
        <v>11</v>
      </c>
      <c r="E269" s="50">
        <v>-2.8580999999999999</v>
      </c>
      <c r="F269" s="64"/>
      <c r="G269" s="65" t="s">
        <v>11</v>
      </c>
      <c r="H269" s="70">
        <v>-2.9830000000000001</v>
      </c>
      <c r="I269" s="65" t="s">
        <v>2</v>
      </c>
      <c r="J269" s="1">
        <v>4.0880000000000001</v>
      </c>
    </row>
    <row r="270" spans="1:10" x14ac:dyDescent="0.4">
      <c r="A270" s="65" t="s">
        <v>20</v>
      </c>
      <c r="B270" s="69">
        <v>28.380128921999994</v>
      </c>
      <c r="C270" s="64"/>
      <c r="D270" s="65" t="s">
        <v>20</v>
      </c>
      <c r="E270" s="67">
        <v>28.577803103999994</v>
      </c>
      <c r="F270" s="64"/>
      <c r="G270" s="65" t="s">
        <v>20</v>
      </c>
      <c r="H270" s="1">
        <v>31.564412972795498</v>
      </c>
      <c r="I270" s="65" t="s">
        <v>249</v>
      </c>
      <c r="J270" s="67">
        <v>4.3618959999999998</v>
      </c>
    </row>
    <row r="271" spans="1:10" x14ac:dyDescent="0.4">
      <c r="A271" s="65" t="s">
        <v>0</v>
      </c>
      <c r="B271" s="67"/>
      <c r="C271" s="64"/>
      <c r="D271" s="65" t="s">
        <v>0</v>
      </c>
      <c r="E271" s="67"/>
      <c r="F271" s="64"/>
      <c r="G271" s="65" t="s">
        <v>0</v>
      </c>
      <c r="H271" s="67"/>
      <c r="I271" s="66" t="s">
        <v>245</v>
      </c>
      <c r="J271" s="1">
        <v>1.0669999999999999</v>
      </c>
    </row>
    <row r="272" spans="1:10" x14ac:dyDescent="0.4">
      <c r="A272" s="68" t="s">
        <v>1</v>
      </c>
      <c r="B272" s="67"/>
      <c r="C272" s="64"/>
      <c r="D272" s="68" t="s">
        <v>1</v>
      </c>
      <c r="E272" s="67"/>
      <c r="F272" s="64"/>
      <c r="G272" s="68" t="s">
        <v>1</v>
      </c>
      <c r="H272" s="67"/>
      <c r="J272" s="64"/>
    </row>
    <row r="274" spans="1:10" x14ac:dyDescent="0.4">
      <c r="A274" s="65" t="s">
        <v>45</v>
      </c>
      <c r="B274" s="66" t="s">
        <v>317</v>
      </c>
      <c r="C274" s="64"/>
      <c r="D274" s="65" t="s">
        <v>170</v>
      </c>
      <c r="E274" s="66" t="s">
        <v>234</v>
      </c>
      <c r="F274" s="64"/>
      <c r="G274" s="65" t="s">
        <v>168</v>
      </c>
      <c r="H274" s="66" t="s">
        <v>317</v>
      </c>
      <c r="I274" s="64"/>
      <c r="J274" s="64"/>
    </row>
    <row r="275" spans="1:10" x14ac:dyDescent="0.4">
      <c r="A275" s="65" t="s">
        <v>11</v>
      </c>
      <c r="B275" s="50">
        <v>-1.0702</v>
      </c>
      <c r="C275" s="64"/>
      <c r="D275" s="65" t="s">
        <v>11</v>
      </c>
      <c r="E275" s="50">
        <v>-1.0550999999999999</v>
      </c>
      <c r="F275" s="64"/>
      <c r="G275" s="65" t="s">
        <v>11</v>
      </c>
      <c r="H275" s="70">
        <v>-1.0599000000000001</v>
      </c>
      <c r="I275" s="65" t="s">
        <v>2</v>
      </c>
      <c r="J275" s="1">
        <v>3.3359999999999999</v>
      </c>
    </row>
    <row r="276" spans="1:10" x14ac:dyDescent="0.4">
      <c r="A276" s="65" t="s">
        <v>20</v>
      </c>
      <c r="B276" s="69">
        <v>35.050697468750009</v>
      </c>
      <c r="C276" s="64"/>
      <c r="D276" s="65" t="s">
        <v>20</v>
      </c>
      <c r="E276" s="67">
        <v>35.594999999999999</v>
      </c>
      <c r="F276" s="64"/>
      <c r="G276" s="65" t="s">
        <v>20</v>
      </c>
      <c r="H276" s="1">
        <v>31.380407233130537</v>
      </c>
      <c r="I276" s="65" t="s">
        <v>249</v>
      </c>
      <c r="J276" s="67">
        <v>6.5118719999999994</v>
      </c>
    </row>
    <row r="277" spans="1:10" x14ac:dyDescent="0.4">
      <c r="A277" s="65" t="s">
        <v>0</v>
      </c>
      <c r="B277" s="67">
        <v>0.113</v>
      </c>
      <c r="C277" s="64"/>
      <c r="D277" s="65" t="s">
        <v>0</v>
      </c>
      <c r="E277" s="67">
        <v>0.113</v>
      </c>
      <c r="F277" s="64"/>
      <c r="G277" s="65" t="s">
        <v>0</v>
      </c>
      <c r="H277" s="67">
        <v>0.113</v>
      </c>
      <c r="I277" s="66" t="s">
        <v>245</v>
      </c>
      <c r="J277" s="1">
        <v>1.952</v>
      </c>
    </row>
    <row r="278" spans="1:10" x14ac:dyDescent="0.4">
      <c r="A278" s="68" t="s">
        <v>1</v>
      </c>
      <c r="B278" s="67">
        <v>3.835</v>
      </c>
      <c r="C278" s="64"/>
      <c r="D278" s="68" t="s">
        <v>1</v>
      </c>
      <c r="E278" s="67">
        <v>3.835</v>
      </c>
      <c r="F278" s="64"/>
      <c r="G278" s="68" t="s">
        <v>1</v>
      </c>
      <c r="H278" s="67">
        <v>3.835</v>
      </c>
      <c r="J278" s="64"/>
    </row>
    <row r="280" spans="1:10" x14ac:dyDescent="0.4">
      <c r="A280" s="65" t="s">
        <v>45</v>
      </c>
      <c r="B280" s="66" t="s">
        <v>140</v>
      </c>
      <c r="C280" s="64"/>
      <c r="D280" s="65" t="s">
        <v>170</v>
      </c>
      <c r="E280" s="66" t="s">
        <v>140</v>
      </c>
      <c r="F280" s="64"/>
      <c r="G280" s="65" t="s">
        <v>168</v>
      </c>
      <c r="H280" s="66" t="s">
        <v>140</v>
      </c>
      <c r="I280" s="64"/>
      <c r="J280" s="64"/>
    </row>
    <row r="281" spans="1:10" x14ac:dyDescent="0.4">
      <c r="A281" s="65" t="s">
        <v>11</v>
      </c>
      <c r="B281" s="50">
        <v>-0.85399999999999998</v>
      </c>
      <c r="C281" s="64"/>
      <c r="D281" s="65" t="s">
        <v>11</v>
      </c>
      <c r="E281" s="50">
        <v>-0.85660000000000003</v>
      </c>
      <c r="F281" s="64"/>
      <c r="G281" s="65" t="s">
        <v>11</v>
      </c>
      <c r="H281" s="70">
        <v>-0.86029999999999995</v>
      </c>
      <c r="I281" s="65" t="s">
        <v>2</v>
      </c>
      <c r="J281" s="67">
        <v>5.5119999999999996</v>
      </c>
    </row>
    <row r="282" spans="1:10" x14ac:dyDescent="0.4">
      <c r="A282" s="65" t="s">
        <v>20</v>
      </c>
      <c r="B282" s="69">
        <v>114.992</v>
      </c>
      <c r="C282" s="64"/>
      <c r="D282" s="65" t="s">
        <v>20</v>
      </c>
      <c r="E282" s="67">
        <v>114.05200000000001</v>
      </c>
      <c r="F282" s="64"/>
      <c r="G282" s="65" t="s">
        <v>20</v>
      </c>
      <c r="H282" s="1">
        <v>117.0235</v>
      </c>
      <c r="I282" s="65" t="s">
        <v>249</v>
      </c>
      <c r="J282" s="67">
        <v>8.8940000000000001</v>
      </c>
    </row>
    <row r="283" spans="1:10" x14ac:dyDescent="0.4">
      <c r="A283" s="65" t="s">
        <v>0</v>
      </c>
      <c r="B283" s="67">
        <v>1.2E-2</v>
      </c>
      <c r="C283" s="64"/>
      <c r="D283" s="65" t="s">
        <v>0</v>
      </c>
      <c r="E283" s="67">
        <v>1.2E-2</v>
      </c>
      <c r="F283" s="64"/>
      <c r="G283" s="65" t="s">
        <v>0</v>
      </c>
      <c r="H283" s="67">
        <v>1.2E-2</v>
      </c>
      <c r="I283" s="64"/>
      <c r="J283" s="64"/>
    </row>
    <row r="284" spans="1:10" x14ac:dyDescent="0.4">
      <c r="A284" s="68" t="s">
        <v>1</v>
      </c>
      <c r="B284" s="67">
        <v>2.29</v>
      </c>
      <c r="C284" s="64"/>
      <c r="D284" s="68" t="s">
        <v>1</v>
      </c>
      <c r="E284" s="67">
        <v>2.29</v>
      </c>
      <c r="F284" s="64"/>
      <c r="G284" s="68" t="s">
        <v>1</v>
      </c>
      <c r="H284" s="67">
        <v>2.29</v>
      </c>
      <c r="J284" s="64"/>
    </row>
    <row r="286" spans="1:10" x14ac:dyDescent="0.4">
      <c r="A286" s="65" t="s">
        <v>45</v>
      </c>
      <c r="B286" s="66" t="s">
        <v>141</v>
      </c>
      <c r="C286" s="64"/>
      <c r="D286" s="65" t="s">
        <v>170</v>
      </c>
      <c r="E286" s="66" t="s">
        <v>141</v>
      </c>
      <c r="F286" s="64"/>
      <c r="G286" s="65" t="s">
        <v>168</v>
      </c>
      <c r="H286" s="66" t="s">
        <v>141</v>
      </c>
      <c r="I286" s="64"/>
      <c r="J286" s="64"/>
    </row>
    <row r="287" spans="1:10" x14ac:dyDescent="0.4">
      <c r="A287" s="65" t="s">
        <v>11</v>
      </c>
      <c r="B287" s="50">
        <v>-1.9059999999999999</v>
      </c>
      <c r="C287" s="64"/>
      <c r="D287" s="65" t="s">
        <v>11</v>
      </c>
      <c r="E287" s="50">
        <v>-1.919</v>
      </c>
      <c r="F287" s="64"/>
      <c r="G287" s="65" t="s">
        <v>11</v>
      </c>
      <c r="H287" s="70">
        <v>-1.903</v>
      </c>
      <c r="I287" s="65" t="s">
        <v>2</v>
      </c>
      <c r="J287" s="67">
        <v>4.4790000000000001</v>
      </c>
    </row>
    <row r="288" spans="1:10" x14ac:dyDescent="0.4">
      <c r="A288" s="65" t="s">
        <v>20</v>
      </c>
      <c r="B288" s="69">
        <v>64.069999999999993</v>
      </c>
      <c r="C288" s="64"/>
      <c r="D288" s="65" t="s">
        <v>20</v>
      </c>
      <c r="E288" s="67">
        <v>63.643000000000001</v>
      </c>
      <c r="F288" s="64"/>
      <c r="G288" s="65" t="s">
        <v>20</v>
      </c>
      <c r="H288" s="1">
        <v>63.853499999999997</v>
      </c>
      <c r="I288" s="65" t="s">
        <v>249</v>
      </c>
      <c r="J288" s="67">
        <v>7.3520000000000003</v>
      </c>
    </row>
    <row r="289" spans="1:10" x14ac:dyDescent="0.4">
      <c r="A289" s="65" t="s">
        <v>0</v>
      </c>
      <c r="B289" s="67">
        <v>5.3999999999999999E-2</v>
      </c>
      <c r="C289" s="64"/>
      <c r="D289" s="65" t="s">
        <v>0</v>
      </c>
      <c r="E289" s="67">
        <v>5.3999999999999999E-2</v>
      </c>
      <c r="F289" s="64"/>
      <c r="G289" s="65" t="s">
        <v>0</v>
      </c>
      <c r="H289" s="67">
        <v>5.3999999999999999E-2</v>
      </c>
      <c r="I289" s="64"/>
      <c r="J289" s="64"/>
    </row>
    <row r="290" spans="1:10" x14ac:dyDescent="0.4">
      <c r="A290" s="68" t="s">
        <v>1</v>
      </c>
      <c r="B290" s="67">
        <v>1.897</v>
      </c>
      <c r="C290" s="64"/>
      <c r="D290" s="68" t="s">
        <v>1</v>
      </c>
      <c r="E290" s="67">
        <v>1.897</v>
      </c>
      <c r="F290" s="64"/>
      <c r="G290" s="68" t="s">
        <v>1</v>
      </c>
      <c r="H290" s="67">
        <v>1.897</v>
      </c>
      <c r="J290" s="64"/>
    </row>
    <row r="292" spans="1:10" x14ac:dyDescent="0.4">
      <c r="A292" s="65" t="s">
        <v>45</v>
      </c>
      <c r="B292" s="66" t="s">
        <v>204</v>
      </c>
      <c r="C292" s="64"/>
      <c r="D292" s="65" t="s">
        <v>170</v>
      </c>
      <c r="E292" s="66" t="s">
        <v>204</v>
      </c>
      <c r="F292" s="64"/>
      <c r="G292" s="65" t="s">
        <v>168</v>
      </c>
      <c r="H292" s="66" t="s">
        <v>318</v>
      </c>
      <c r="I292" s="64"/>
      <c r="J292" s="64"/>
    </row>
    <row r="293" spans="1:10" x14ac:dyDescent="0.4">
      <c r="A293" s="65" t="s">
        <v>11</v>
      </c>
      <c r="B293" s="50">
        <v>-4.9352999999999998</v>
      </c>
      <c r="C293" s="64"/>
      <c r="D293" s="65" t="s">
        <v>11</v>
      </c>
      <c r="E293" s="50">
        <v>-4.8025000000000002</v>
      </c>
      <c r="F293" s="64"/>
      <c r="G293" s="65" t="s">
        <v>11</v>
      </c>
      <c r="H293" s="70">
        <v>-4.8817000000000004</v>
      </c>
      <c r="I293" s="65" t="s">
        <v>2</v>
      </c>
      <c r="J293" s="67">
        <v>3.7530000000000001</v>
      </c>
    </row>
    <row r="294" spans="1:10" x14ac:dyDescent="0.4">
      <c r="A294" s="65" t="s">
        <v>20</v>
      </c>
      <c r="B294" s="69">
        <v>37.030999999999999</v>
      </c>
      <c r="C294" s="64"/>
      <c r="D294" s="65" t="s">
        <v>20</v>
      </c>
      <c r="E294" s="67">
        <v>37.673000000000002</v>
      </c>
      <c r="F294" s="64"/>
      <c r="G294" s="65" t="s">
        <v>20</v>
      </c>
      <c r="H294" s="1">
        <v>37.241218494145805</v>
      </c>
      <c r="I294" s="65" t="s">
        <v>249</v>
      </c>
      <c r="J294" s="67">
        <v>6.1061310000000004</v>
      </c>
    </row>
    <row r="295" spans="1:10" x14ac:dyDescent="0.4">
      <c r="A295" s="65" t="s">
        <v>0</v>
      </c>
      <c r="B295" s="67">
        <v>0.155</v>
      </c>
      <c r="C295" s="64"/>
      <c r="D295" s="65" t="s">
        <v>0</v>
      </c>
      <c r="E295" s="67">
        <v>0.155</v>
      </c>
      <c r="F295" s="64"/>
      <c r="G295" s="65" t="s">
        <v>0</v>
      </c>
      <c r="H295" s="67">
        <v>0.155</v>
      </c>
      <c r="I295" s="66" t="s">
        <v>245</v>
      </c>
      <c r="J295" s="1">
        <v>1.627</v>
      </c>
    </row>
    <row r="296" spans="1:10" x14ac:dyDescent="0.4">
      <c r="A296" s="68" t="s">
        <v>1</v>
      </c>
      <c r="B296" s="67">
        <v>1.5609999999999999</v>
      </c>
      <c r="C296" s="64"/>
      <c r="D296" s="68" t="s">
        <v>1</v>
      </c>
      <c r="E296" s="67">
        <v>1.5609999999999999</v>
      </c>
      <c r="F296" s="64"/>
      <c r="G296" s="68" t="s">
        <v>1</v>
      </c>
      <c r="H296" s="67">
        <v>1.5609999999999999</v>
      </c>
      <c r="J296" s="64"/>
    </row>
    <row r="298" spans="1:10" x14ac:dyDescent="0.4">
      <c r="A298" s="65" t="s">
        <v>45</v>
      </c>
      <c r="B298" s="66" t="s">
        <v>142</v>
      </c>
      <c r="C298" s="64"/>
      <c r="D298" s="65" t="s">
        <v>170</v>
      </c>
      <c r="E298" s="66" t="s">
        <v>142</v>
      </c>
      <c r="F298" s="64"/>
      <c r="G298" s="65" t="s">
        <v>168</v>
      </c>
      <c r="H298" s="66" t="s">
        <v>142</v>
      </c>
      <c r="I298" s="64"/>
      <c r="J298" s="64"/>
    </row>
    <row r="299" spans="1:10" x14ac:dyDescent="0.4">
      <c r="A299" s="65" t="s">
        <v>11</v>
      </c>
      <c r="B299" s="50">
        <v>-5.9314999999999998</v>
      </c>
      <c r="C299" s="64"/>
      <c r="D299" s="65" t="s">
        <v>11</v>
      </c>
      <c r="E299" s="50">
        <v>-4.8025000000000002</v>
      </c>
      <c r="F299" s="64"/>
      <c r="G299" s="65" t="s">
        <v>11</v>
      </c>
      <c r="H299" s="70">
        <v>-5.8357999999999999</v>
      </c>
      <c r="I299" s="65" t="s">
        <v>2</v>
      </c>
      <c r="J299" s="67">
        <v>3.2610000000000001</v>
      </c>
    </row>
    <row r="300" spans="1:10" x14ac:dyDescent="0.4">
      <c r="A300" s="65" t="s">
        <v>20</v>
      </c>
      <c r="B300" s="69">
        <v>26.295999999999999</v>
      </c>
      <c r="C300" s="64"/>
      <c r="D300" s="65" t="s">
        <v>20</v>
      </c>
      <c r="E300" s="67">
        <v>37.673000000000002</v>
      </c>
      <c r="F300" s="64"/>
      <c r="G300" s="65" t="s">
        <v>20</v>
      </c>
      <c r="H300" s="1">
        <v>26.506499999999999</v>
      </c>
      <c r="I300" s="65" t="s">
        <v>249</v>
      </c>
      <c r="J300" s="67">
        <v>5.7560000000000002</v>
      </c>
    </row>
    <row r="301" spans="1:10" x14ac:dyDescent="0.4">
      <c r="A301" s="65" t="s">
        <v>0</v>
      </c>
      <c r="B301" s="67">
        <v>0.24399999999999999</v>
      </c>
      <c r="C301" s="64"/>
      <c r="D301" s="65" t="s">
        <v>0</v>
      </c>
      <c r="E301" s="67">
        <v>0.24399999999999999</v>
      </c>
      <c r="F301" s="64"/>
      <c r="G301" s="65" t="s">
        <v>0</v>
      </c>
      <c r="H301" s="67">
        <v>0.24399999999999999</v>
      </c>
      <c r="I301" s="64"/>
      <c r="J301" s="64"/>
    </row>
    <row r="302" spans="1:10" x14ac:dyDescent="0.4">
      <c r="A302" s="68" t="s">
        <v>1</v>
      </c>
      <c r="B302" s="67">
        <v>3.3029999999999999</v>
      </c>
      <c r="C302" s="64"/>
      <c r="D302" s="68" t="s">
        <v>1</v>
      </c>
      <c r="E302" s="67">
        <v>3.3029999999999999</v>
      </c>
      <c r="F302" s="64"/>
      <c r="G302" s="68" t="s">
        <v>1</v>
      </c>
      <c r="H302" s="67">
        <v>3.3029999999999999</v>
      </c>
      <c r="J302" s="64"/>
    </row>
    <row r="304" spans="1:10" x14ac:dyDescent="0.4">
      <c r="A304" s="65" t="s">
        <v>45</v>
      </c>
      <c r="B304" s="66" t="s">
        <v>205</v>
      </c>
      <c r="C304" s="64"/>
      <c r="D304" s="65" t="s">
        <v>170</v>
      </c>
      <c r="E304" s="66" t="s">
        <v>205</v>
      </c>
      <c r="F304" s="64"/>
      <c r="G304" s="65" t="s">
        <v>168</v>
      </c>
      <c r="H304" s="66" t="s">
        <v>205</v>
      </c>
      <c r="I304" s="64"/>
      <c r="J304" s="64"/>
    </row>
    <row r="305" spans="1:10" x14ac:dyDescent="0.4">
      <c r="A305" s="65" t="s">
        <v>11</v>
      </c>
      <c r="B305" s="50">
        <v>-4.7728999999999999</v>
      </c>
      <c r="C305" s="64"/>
      <c r="D305" s="65" t="s">
        <v>11</v>
      </c>
      <c r="E305" s="50">
        <v>-4.6452999999999998</v>
      </c>
      <c r="F305" s="64"/>
      <c r="G305" s="65" t="s">
        <v>11</v>
      </c>
      <c r="H305" s="70">
        <v>-4.7519999999999998</v>
      </c>
      <c r="I305" s="65" t="s">
        <v>2</v>
      </c>
      <c r="J305" s="67">
        <v>3.766</v>
      </c>
    </row>
    <row r="306" spans="1:10" x14ac:dyDescent="0.4">
      <c r="A306" s="65" t="s">
        <v>20</v>
      </c>
      <c r="B306" s="69">
        <v>36.56</v>
      </c>
      <c r="C306" s="64"/>
      <c r="D306" s="65" t="s">
        <v>20</v>
      </c>
      <c r="E306" s="67">
        <v>36.375</v>
      </c>
      <c r="F306" s="64"/>
      <c r="G306" s="65" t="s">
        <v>20</v>
      </c>
      <c r="H306" s="1">
        <v>36.521500000000003</v>
      </c>
      <c r="I306" s="65" t="s">
        <v>249</v>
      </c>
      <c r="J306" s="67">
        <v>5.9480000000000004</v>
      </c>
    </row>
    <row r="307" spans="1:10" x14ac:dyDescent="0.4">
      <c r="A307" s="65" t="s">
        <v>0</v>
      </c>
      <c r="B307" s="67">
        <v>0.19600000000000001</v>
      </c>
      <c r="C307" s="64"/>
      <c r="D307" s="65" t="s">
        <v>0</v>
      </c>
      <c r="E307" s="67">
        <v>0.19600000000000001</v>
      </c>
      <c r="F307" s="64"/>
      <c r="G307" s="65" t="s">
        <v>0</v>
      </c>
      <c r="H307" s="67">
        <v>0.19600000000000001</v>
      </c>
      <c r="I307" s="64"/>
      <c r="J307" s="64"/>
    </row>
    <row r="308" spans="1:10" x14ac:dyDescent="0.4">
      <c r="A308" s="68" t="s">
        <v>1</v>
      </c>
      <c r="B308" s="67">
        <v>1.9350000000000001</v>
      </c>
      <c r="C308" s="64"/>
      <c r="D308" s="68" t="s">
        <v>1</v>
      </c>
      <c r="E308" s="67">
        <v>1.9350000000000001</v>
      </c>
      <c r="F308" s="64"/>
      <c r="G308" s="68" t="s">
        <v>1</v>
      </c>
      <c r="H308" s="67">
        <v>1.9350000000000001</v>
      </c>
      <c r="J308" s="64"/>
    </row>
    <row r="310" spans="1:10" x14ac:dyDescent="0.4">
      <c r="A310" s="65" t="s">
        <v>45</v>
      </c>
      <c r="B310" s="66" t="s">
        <v>160</v>
      </c>
      <c r="C310" s="64"/>
      <c r="D310" s="65" t="s">
        <v>170</v>
      </c>
      <c r="E310" s="66" t="s">
        <v>160</v>
      </c>
      <c r="F310" s="64"/>
      <c r="G310" s="65" t="s">
        <v>168</v>
      </c>
      <c r="H310" s="66" t="s">
        <v>319</v>
      </c>
      <c r="I310" s="64"/>
      <c r="J310" s="64"/>
    </row>
    <row r="311" spans="1:10" x14ac:dyDescent="0.4">
      <c r="A311" s="65" t="s">
        <v>11</v>
      </c>
      <c r="B311" s="50">
        <v>-4.7591000000000001</v>
      </c>
      <c r="C311" s="64"/>
      <c r="D311" s="65" t="s">
        <v>11</v>
      </c>
      <c r="E311" s="50">
        <v>-4.6281999999999996</v>
      </c>
      <c r="F311" s="64"/>
      <c r="G311" s="65" t="s">
        <v>11</v>
      </c>
      <c r="H311" s="70">
        <v>-4.6833999999999998</v>
      </c>
      <c r="I311" s="65" t="s">
        <v>2</v>
      </c>
      <c r="J311" s="1">
        <v>3.6840000000000002</v>
      </c>
    </row>
    <row r="312" spans="1:10" x14ac:dyDescent="0.4">
      <c r="A312" s="65" t="s">
        <v>20</v>
      </c>
      <c r="B312" s="69">
        <v>35.473999999999997</v>
      </c>
      <c r="C312" s="64"/>
      <c r="D312" s="65" t="s">
        <v>20</v>
      </c>
      <c r="E312" s="67">
        <v>35.308</v>
      </c>
      <c r="F312" s="64"/>
      <c r="G312" s="65" t="s">
        <v>20</v>
      </c>
      <c r="H312" s="1">
        <v>35.008178967962941</v>
      </c>
      <c r="I312" s="65" t="s">
        <v>249</v>
      </c>
      <c r="J312" s="67">
        <f>J311*J313</f>
        <v>5.9570280000000002</v>
      </c>
    </row>
    <row r="313" spans="1:10" x14ac:dyDescent="0.4">
      <c r="A313" s="65" t="s">
        <v>0</v>
      </c>
      <c r="B313" s="67">
        <v>0.20599999999999999</v>
      </c>
      <c r="C313" s="64"/>
      <c r="D313" s="65" t="s">
        <v>0</v>
      </c>
      <c r="E313" s="67">
        <v>0.20599999999999999</v>
      </c>
      <c r="F313" s="64"/>
      <c r="G313" s="65" t="s">
        <v>0</v>
      </c>
      <c r="H313" s="67">
        <v>0.20599999999999999</v>
      </c>
      <c r="I313" s="66" t="s">
        <v>245</v>
      </c>
      <c r="J313" s="1">
        <v>1.617</v>
      </c>
    </row>
    <row r="314" spans="1:10" x14ac:dyDescent="0.4">
      <c r="A314" s="68" t="s">
        <v>1</v>
      </c>
      <c r="B314" s="67">
        <v>1.94</v>
      </c>
      <c r="C314" s="64"/>
      <c r="D314" s="68" t="s">
        <v>1</v>
      </c>
      <c r="E314" s="67">
        <v>1.94</v>
      </c>
      <c r="F314" s="64"/>
      <c r="G314" s="68" t="s">
        <v>1</v>
      </c>
      <c r="H314" s="67">
        <v>1.94</v>
      </c>
      <c r="J314" s="64"/>
    </row>
    <row r="316" spans="1:10" x14ac:dyDescent="0.4">
      <c r="A316" s="65" t="s">
        <v>45</v>
      </c>
      <c r="B316" s="66" t="s">
        <v>206</v>
      </c>
      <c r="C316" s="64"/>
      <c r="D316" s="65" t="s">
        <v>170</v>
      </c>
      <c r="E316" s="66" t="s">
        <v>320</v>
      </c>
      <c r="F316" s="64"/>
      <c r="G316" s="65" t="s">
        <v>168</v>
      </c>
      <c r="H316" s="66" t="s">
        <v>320</v>
      </c>
      <c r="I316" s="64"/>
      <c r="J316" s="64"/>
    </row>
    <row r="317" spans="1:10" x14ac:dyDescent="0.4">
      <c r="A317" s="65" t="s">
        <v>11</v>
      </c>
      <c r="B317" s="50">
        <v>-4.7409999999999997</v>
      </c>
      <c r="C317" s="64"/>
      <c r="D317" s="65" t="s">
        <v>11</v>
      </c>
      <c r="E317" s="50">
        <v>-4.5435999999999996</v>
      </c>
      <c r="F317" s="64"/>
      <c r="G317" s="65" t="s">
        <v>11</v>
      </c>
      <c r="H317" s="70">
        <v>-4.6551999999999998</v>
      </c>
      <c r="I317" s="65" t="s">
        <v>2</v>
      </c>
      <c r="J317">
        <v>3.6739999999999999</v>
      </c>
    </row>
    <row r="318" spans="1:10" x14ac:dyDescent="0.4">
      <c r="A318" s="65" t="s">
        <v>20</v>
      </c>
      <c r="B318" s="69">
        <v>34.51</v>
      </c>
      <c r="C318" s="64"/>
      <c r="D318" s="65" t="s">
        <v>20</v>
      </c>
      <c r="E318" s="67">
        <v>34.359738368000002</v>
      </c>
      <c r="F318" s="64"/>
      <c r="G318" s="65" t="s">
        <v>20</v>
      </c>
      <c r="H318" s="1">
        <v>34.487652420399669</v>
      </c>
      <c r="I318" s="65" t="s">
        <v>249</v>
      </c>
      <c r="J318">
        <v>5.9004440000000002</v>
      </c>
    </row>
    <row r="319" spans="1:10" x14ac:dyDescent="0.4">
      <c r="A319" s="65" t="s">
        <v>0</v>
      </c>
      <c r="B319" s="67">
        <v>0.215</v>
      </c>
      <c r="C319" s="64"/>
      <c r="D319" s="65" t="s">
        <v>0</v>
      </c>
      <c r="E319" s="67">
        <v>0.215</v>
      </c>
      <c r="F319" s="64"/>
      <c r="G319" s="65" t="s">
        <v>0</v>
      </c>
      <c r="H319" s="67">
        <v>0.215</v>
      </c>
      <c r="I319" s="64" t="s">
        <v>245</v>
      </c>
      <c r="J319">
        <v>1.6060000000000001</v>
      </c>
    </row>
    <row r="320" spans="1:10" x14ac:dyDescent="0.4">
      <c r="A320" s="68" t="s">
        <v>1</v>
      </c>
      <c r="B320" s="67">
        <v>1.968</v>
      </c>
      <c r="C320" s="64"/>
      <c r="D320" s="68" t="s">
        <v>1</v>
      </c>
      <c r="E320" s="67">
        <v>1.968</v>
      </c>
      <c r="F320" s="64"/>
      <c r="G320" s="68" t="s">
        <v>1</v>
      </c>
      <c r="H320" s="67">
        <v>1.968</v>
      </c>
      <c r="J320" s="64"/>
    </row>
    <row r="322" spans="1:10" x14ac:dyDescent="0.4">
      <c r="A322" s="65" t="s">
        <v>45</v>
      </c>
      <c r="B322" s="66" t="s">
        <v>207</v>
      </c>
      <c r="C322" s="64"/>
      <c r="D322" s="65" t="s">
        <v>170</v>
      </c>
      <c r="E322" s="66" t="s">
        <v>321</v>
      </c>
      <c r="F322" s="64"/>
      <c r="G322" s="65" t="s">
        <v>168</v>
      </c>
      <c r="H322" s="66" t="s">
        <v>207</v>
      </c>
      <c r="I322" s="64"/>
      <c r="J322" s="64"/>
    </row>
    <row r="323" spans="1:10" x14ac:dyDescent="0.4">
      <c r="A323" s="65" t="s">
        <v>11</v>
      </c>
      <c r="B323" s="50">
        <v>-4.7081</v>
      </c>
      <c r="C323" s="64"/>
      <c r="D323" s="65" t="s">
        <v>11</v>
      </c>
      <c r="E323" s="50">
        <v>-4.4984000000000002</v>
      </c>
      <c r="F323" s="64"/>
      <c r="G323" s="65" t="s">
        <v>11</v>
      </c>
      <c r="H323" s="70">
        <v>-4.6965000000000003</v>
      </c>
      <c r="I323" s="65" t="s">
        <v>2</v>
      </c>
      <c r="J323" s="67">
        <v>3.6819999999999999</v>
      </c>
    </row>
    <row r="324" spans="1:10" x14ac:dyDescent="0.4">
      <c r="A324" s="65" t="s">
        <v>20</v>
      </c>
      <c r="B324" s="69">
        <v>34.261000000000003</v>
      </c>
      <c r="C324" s="64"/>
      <c r="D324" s="65" t="s">
        <v>20</v>
      </c>
      <c r="E324" s="67">
        <v>33.610279748000004</v>
      </c>
      <c r="F324" s="64"/>
      <c r="G324" s="65" t="s">
        <v>20</v>
      </c>
      <c r="H324" s="1">
        <v>34.336500000000001</v>
      </c>
      <c r="I324" s="65" t="s">
        <v>249</v>
      </c>
      <c r="J324" s="67">
        <v>5.85</v>
      </c>
    </row>
    <row r="325" spans="1:10" x14ac:dyDescent="0.4">
      <c r="A325" s="65" t="s">
        <v>0</v>
      </c>
      <c r="B325" s="67">
        <v>0.222</v>
      </c>
      <c r="C325" s="64"/>
      <c r="D325" s="65" t="s">
        <v>0</v>
      </c>
      <c r="E325" s="67">
        <v>0.222</v>
      </c>
      <c r="F325" s="64"/>
      <c r="G325" s="65" t="s">
        <v>0</v>
      </c>
      <c r="H325" s="67">
        <v>0.222</v>
      </c>
      <c r="I325" s="64"/>
      <c r="J325" s="64"/>
    </row>
    <row r="326" spans="1:10" x14ac:dyDescent="0.4">
      <c r="A326" s="68" t="s">
        <v>1</v>
      </c>
      <c r="B326" s="67">
        <v>2.0339999999999998</v>
      </c>
      <c r="C326" s="64"/>
      <c r="D326" s="68" t="s">
        <v>1</v>
      </c>
      <c r="E326" s="67">
        <v>2.0339999999999998</v>
      </c>
      <c r="F326" s="64"/>
      <c r="G326" s="68" t="s">
        <v>1</v>
      </c>
      <c r="H326" s="67">
        <v>2.0339999999999998</v>
      </c>
      <c r="J326" s="64"/>
    </row>
    <row r="328" spans="1:10" x14ac:dyDescent="0.4">
      <c r="A328" s="65" t="s">
        <v>45</v>
      </c>
      <c r="B328" s="66" t="s">
        <v>143</v>
      </c>
      <c r="C328" s="64"/>
      <c r="D328" s="65" t="s">
        <v>170</v>
      </c>
      <c r="E328" s="66" t="s">
        <v>143</v>
      </c>
      <c r="F328" s="64"/>
      <c r="G328" s="65" t="s">
        <v>168</v>
      </c>
      <c r="H328" s="66" t="s">
        <v>143</v>
      </c>
      <c r="I328" s="64"/>
      <c r="J328" s="64"/>
    </row>
    <row r="329" spans="1:10" x14ac:dyDescent="0.4">
      <c r="A329" s="65" t="s">
        <v>11</v>
      </c>
      <c r="B329" s="50">
        <v>-10.2569</v>
      </c>
      <c r="C329" s="64"/>
      <c r="D329" s="65" t="s">
        <v>11</v>
      </c>
      <c r="E329" s="50">
        <v>-10.207000000000001</v>
      </c>
      <c r="F329" s="64"/>
      <c r="G329" s="65" t="s">
        <v>11</v>
      </c>
      <c r="H329" s="50">
        <v>-10.246499999999999</v>
      </c>
      <c r="I329" s="65" t="s">
        <v>2</v>
      </c>
      <c r="J329" s="67">
        <v>4.0510000000000002</v>
      </c>
    </row>
    <row r="330" spans="1:10" x14ac:dyDescent="0.4">
      <c r="A330" s="65" t="s">
        <v>20</v>
      </c>
      <c r="B330" s="69">
        <v>41.97</v>
      </c>
      <c r="C330" s="64"/>
      <c r="D330" s="65" t="s">
        <v>20</v>
      </c>
      <c r="E330" s="67">
        <v>49.917000000000002</v>
      </c>
      <c r="F330" s="64"/>
      <c r="G330" s="65" t="s">
        <v>20</v>
      </c>
      <c r="H330" s="1">
        <f>92.558/2</f>
        <v>46.279000000000003</v>
      </c>
      <c r="I330" s="65" t="s">
        <v>249</v>
      </c>
      <c r="J330" s="67">
        <v>6.5140000000000002</v>
      </c>
    </row>
    <row r="331" spans="1:10" x14ac:dyDescent="0.4">
      <c r="A331" s="65" t="s">
        <v>0</v>
      </c>
      <c r="B331" s="67">
        <v>8.5999999999999993E-2</v>
      </c>
      <c r="C331" s="64"/>
      <c r="D331" s="65" t="s">
        <v>0</v>
      </c>
      <c r="E331" s="67">
        <v>0.222</v>
      </c>
      <c r="F331" s="64"/>
      <c r="G331" s="65" t="s">
        <v>0</v>
      </c>
      <c r="H331" s="67">
        <v>0.222</v>
      </c>
      <c r="I331" s="64"/>
      <c r="J331" s="64"/>
    </row>
    <row r="332" spans="1:10" x14ac:dyDescent="0.4">
      <c r="A332" s="68" t="s">
        <v>1</v>
      </c>
      <c r="B332" s="67">
        <v>2.0790000000000002</v>
      </c>
      <c r="C332" s="64"/>
      <c r="D332" s="68" t="s">
        <v>1</v>
      </c>
      <c r="E332" s="67">
        <v>2.0339999999999998</v>
      </c>
      <c r="F332" s="64"/>
      <c r="G332" s="68" t="s">
        <v>1</v>
      </c>
      <c r="H332" s="67">
        <v>2.0339999999999998</v>
      </c>
      <c r="J332" s="64"/>
    </row>
    <row r="334" spans="1:10" x14ac:dyDescent="0.4">
      <c r="A334" s="65" t="s">
        <v>45</v>
      </c>
      <c r="B334" s="66" t="s">
        <v>144</v>
      </c>
      <c r="C334" s="64"/>
      <c r="D334" s="65" t="s">
        <v>170</v>
      </c>
      <c r="E334" s="66" t="s">
        <v>144</v>
      </c>
      <c r="F334" s="64"/>
      <c r="G334" s="65" t="s">
        <v>168</v>
      </c>
      <c r="H334" s="66" t="s">
        <v>144</v>
      </c>
      <c r="I334" s="64"/>
      <c r="J334" s="64"/>
    </row>
    <row r="335" spans="1:10" x14ac:dyDescent="0.4">
      <c r="A335" s="65" t="s">
        <v>11</v>
      </c>
      <c r="B335" s="50">
        <v>-14.027699999999999</v>
      </c>
      <c r="C335" s="64"/>
      <c r="D335" s="65" t="s">
        <v>11</v>
      </c>
      <c r="E335" s="50">
        <v>-13.9885</v>
      </c>
      <c r="F335" s="64"/>
      <c r="G335" s="65" t="s">
        <v>11</v>
      </c>
      <c r="H335" s="50">
        <v>-14.0761</v>
      </c>
      <c r="I335" s="65" t="s">
        <v>2</v>
      </c>
      <c r="J335" s="67">
        <v>3.6139999999999999</v>
      </c>
    </row>
    <row r="336" spans="1:10" x14ac:dyDescent="0.4">
      <c r="A336" s="65" t="s">
        <v>20</v>
      </c>
      <c r="B336" s="69">
        <v>32.067</v>
      </c>
      <c r="C336" s="64"/>
      <c r="D336" s="65" t="s">
        <v>20</v>
      </c>
      <c r="E336" s="67">
        <v>32.893000000000001</v>
      </c>
      <c r="F336" s="64"/>
      <c r="G336" s="65" t="s">
        <v>20</v>
      </c>
      <c r="H336" s="1">
        <v>32.631999999999998</v>
      </c>
      <c r="I336" s="65" t="s">
        <v>249</v>
      </c>
      <c r="J336" s="67">
        <v>5.77</v>
      </c>
    </row>
    <row r="337" spans="1:10" x14ac:dyDescent="0.4">
      <c r="A337" s="65" t="s">
        <v>0</v>
      </c>
      <c r="B337" s="67">
        <v>0.20499999999999999</v>
      </c>
      <c r="C337" s="64"/>
      <c r="D337" s="65" t="s">
        <v>0</v>
      </c>
      <c r="E337" s="67">
        <v>0.20499999999999999</v>
      </c>
      <c r="F337" s="64"/>
      <c r="G337" s="65" t="s">
        <v>0</v>
      </c>
      <c r="H337" s="67">
        <v>0.20499999999999999</v>
      </c>
      <c r="I337" s="64"/>
      <c r="J337" s="64"/>
    </row>
    <row r="338" spans="1:10" x14ac:dyDescent="0.4">
      <c r="A338" s="68" t="s">
        <v>1</v>
      </c>
      <c r="B338" s="67">
        <v>1.9410000000000001</v>
      </c>
      <c r="C338" s="64"/>
      <c r="D338" s="68" t="s">
        <v>1</v>
      </c>
      <c r="E338" s="67">
        <v>1.9410000000000001</v>
      </c>
      <c r="F338" s="64"/>
      <c r="G338" s="68" t="s">
        <v>1</v>
      </c>
      <c r="H338" s="67">
        <v>1.9410000000000001</v>
      </c>
      <c r="J338" s="64"/>
    </row>
    <row r="340" spans="1:10" x14ac:dyDescent="0.4">
      <c r="A340" s="65" t="s">
        <v>45</v>
      </c>
      <c r="B340" s="66" t="s">
        <v>208</v>
      </c>
      <c r="C340" s="64"/>
      <c r="D340" s="65" t="s">
        <v>170</v>
      </c>
      <c r="E340" s="66" t="s">
        <v>208</v>
      </c>
      <c r="F340" s="64"/>
      <c r="G340" s="65" t="s">
        <v>168</v>
      </c>
      <c r="H340" s="66" t="s">
        <v>208</v>
      </c>
      <c r="I340" s="64"/>
      <c r="J340" s="64"/>
    </row>
    <row r="341" spans="1:10" x14ac:dyDescent="0.4">
      <c r="A341" s="65" t="s">
        <v>11</v>
      </c>
      <c r="B341" s="50">
        <v>-4.6154999999999999</v>
      </c>
      <c r="C341" s="64"/>
      <c r="D341" s="65" t="s">
        <v>11</v>
      </c>
      <c r="E341" s="50">
        <v>-4.4863</v>
      </c>
      <c r="F341" s="64"/>
      <c r="G341" s="65" t="s">
        <v>11</v>
      </c>
      <c r="H341" s="50">
        <v>-4.6154999999999999</v>
      </c>
      <c r="I341" s="65" t="s">
        <v>2</v>
      </c>
      <c r="J341" s="67">
        <v>3.64</v>
      </c>
    </row>
    <row r="342" spans="1:10" x14ac:dyDescent="0.4">
      <c r="A342" s="65" t="s">
        <v>20</v>
      </c>
      <c r="B342" s="69">
        <v>31.927</v>
      </c>
      <c r="C342" s="64"/>
      <c r="D342" s="65" t="s">
        <v>20</v>
      </c>
      <c r="E342" s="67">
        <v>32.481999999999999</v>
      </c>
      <c r="F342" s="64"/>
      <c r="G342" s="65" t="s">
        <v>20</v>
      </c>
      <c r="H342" s="1">
        <v>32.5</v>
      </c>
      <c r="I342" s="65" t="s">
        <v>249</v>
      </c>
      <c r="J342" s="67">
        <v>5.6639999999999997</v>
      </c>
    </row>
    <row r="343" spans="1:10" x14ac:dyDescent="0.4">
      <c r="A343" s="65" t="s">
        <v>0</v>
      </c>
      <c r="B343" s="67">
        <v>0.245</v>
      </c>
      <c r="C343" s="64"/>
      <c r="D343" s="65" t="s">
        <v>0</v>
      </c>
      <c r="E343" s="67">
        <v>0.245</v>
      </c>
      <c r="F343" s="64"/>
      <c r="G343" s="65" t="s">
        <v>0</v>
      </c>
      <c r="H343" s="67">
        <v>0.245</v>
      </c>
      <c r="I343" s="64"/>
      <c r="J343" s="64"/>
    </row>
    <row r="344" spans="1:10" x14ac:dyDescent="0.4">
      <c r="A344" s="68" t="s">
        <v>1</v>
      </c>
      <c r="B344" s="67">
        <v>2.1549999999999998</v>
      </c>
      <c r="C344" s="64"/>
      <c r="D344" s="68" t="s">
        <v>1</v>
      </c>
      <c r="E344" s="67">
        <v>2.1549999999999998</v>
      </c>
      <c r="F344" s="64"/>
      <c r="G344" s="68" t="s">
        <v>1</v>
      </c>
      <c r="H344" s="67">
        <v>2.1549999999999998</v>
      </c>
      <c r="J344" s="64"/>
    </row>
    <row r="346" spans="1:10" x14ac:dyDescent="0.4">
      <c r="A346" s="65" t="s">
        <v>45</v>
      </c>
      <c r="B346" s="66" t="s">
        <v>145</v>
      </c>
      <c r="C346" s="64"/>
      <c r="D346" s="65" t="s">
        <v>170</v>
      </c>
      <c r="E346" s="66" t="s">
        <v>145</v>
      </c>
      <c r="F346" s="64"/>
      <c r="G346" s="65" t="s">
        <v>168</v>
      </c>
      <c r="H346" s="66" t="s">
        <v>145</v>
      </c>
      <c r="I346" s="64"/>
      <c r="J346" s="64"/>
    </row>
    <row r="347" spans="1:10" x14ac:dyDescent="0.4">
      <c r="A347" s="65" t="s">
        <v>11</v>
      </c>
      <c r="B347" s="50">
        <v>-4.5854999999999997</v>
      </c>
      <c r="C347" s="64"/>
      <c r="D347" s="65" t="s">
        <v>11</v>
      </c>
      <c r="E347" s="50">
        <v>-4.4598000000000004</v>
      </c>
      <c r="F347" s="64"/>
      <c r="G347" s="65" t="s">
        <v>11</v>
      </c>
      <c r="H347" s="50">
        <v>-4.5872999999999999</v>
      </c>
      <c r="I347" s="65" t="s">
        <v>2</v>
      </c>
      <c r="J347" s="67">
        <v>3.6269999999999998</v>
      </c>
    </row>
    <row r="348" spans="1:10" x14ac:dyDescent="0.4">
      <c r="A348" s="65" t="s">
        <v>20</v>
      </c>
      <c r="B348" s="69">
        <v>31.471</v>
      </c>
      <c r="C348" s="64"/>
      <c r="D348" s="65" t="s">
        <v>20</v>
      </c>
      <c r="E348" s="67">
        <v>32.030999999999999</v>
      </c>
      <c r="F348" s="64"/>
      <c r="G348" s="65" t="s">
        <v>20</v>
      </c>
      <c r="H348" s="1">
        <v>31.987500000000001</v>
      </c>
      <c r="I348" s="65" t="s">
        <v>249</v>
      </c>
      <c r="J348" s="67">
        <v>5.6159999999999997</v>
      </c>
    </row>
    <row r="349" spans="1:10" x14ac:dyDescent="0.4">
      <c r="A349" s="65" t="s">
        <v>0</v>
      </c>
      <c r="B349" s="67">
        <v>0.252</v>
      </c>
      <c r="C349" s="64"/>
      <c r="D349" s="65" t="s">
        <v>0</v>
      </c>
      <c r="E349" s="67">
        <v>0.252</v>
      </c>
      <c r="F349" s="64"/>
      <c r="G349" s="65" t="s">
        <v>0</v>
      </c>
      <c r="H349" s="67">
        <v>0.252</v>
      </c>
      <c r="I349" s="64"/>
      <c r="J349" s="64"/>
    </row>
    <row r="350" spans="1:10" x14ac:dyDescent="0.4">
      <c r="A350" s="68" t="s">
        <v>1</v>
      </c>
      <c r="B350" s="67">
        <v>2.173</v>
      </c>
      <c r="C350" s="64"/>
      <c r="D350" s="68" t="s">
        <v>1</v>
      </c>
      <c r="E350" s="67">
        <v>2.173</v>
      </c>
      <c r="F350" s="64"/>
      <c r="G350" s="68" t="s">
        <v>1</v>
      </c>
      <c r="H350" s="67">
        <v>2.173</v>
      </c>
      <c r="J350" s="64"/>
    </row>
    <row r="352" spans="1:10" x14ac:dyDescent="0.4">
      <c r="A352" s="65" t="s">
        <v>45</v>
      </c>
      <c r="B352" s="66" t="s">
        <v>209</v>
      </c>
      <c r="C352" s="64"/>
      <c r="D352" s="65" t="s">
        <v>170</v>
      </c>
      <c r="E352" s="66" t="s">
        <v>209</v>
      </c>
      <c r="F352" s="64"/>
      <c r="G352" s="65" t="s">
        <v>168</v>
      </c>
      <c r="H352" s="66" t="s">
        <v>209</v>
      </c>
      <c r="I352" s="64"/>
      <c r="J352" s="64"/>
    </row>
    <row r="353" spans="1:10" x14ac:dyDescent="0.4">
      <c r="A353" s="65" t="s">
        <v>11</v>
      </c>
      <c r="B353" s="50">
        <v>-4.5587</v>
      </c>
      <c r="C353" s="64"/>
      <c r="D353" s="65" t="s">
        <v>11</v>
      </c>
      <c r="E353" s="50">
        <v>-4.4374000000000002</v>
      </c>
      <c r="F353" s="64"/>
      <c r="G353" s="65" t="s">
        <v>11</v>
      </c>
      <c r="H353" s="50">
        <v>-4.5682999999999998</v>
      </c>
      <c r="I353" s="65" t="s">
        <v>2</v>
      </c>
      <c r="J353" s="67">
        <v>3.609</v>
      </c>
    </row>
    <row r="354" spans="1:10" x14ac:dyDescent="0.4">
      <c r="A354" s="65" t="s">
        <v>20</v>
      </c>
      <c r="B354" s="69">
        <v>30.943999999999999</v>
      </c>
      <c r="C354" s="64"/>
      <c r="D354" s="65" t="s">
        <v>20</v>
      </c>
      <c r="E354" s="67">
        <v>31.593</v>
      </c>
      <c r="F354" s="64"/>
      <c r="G354" s="65" t="s">
        <v>20</v>
      </c>
      <c r="H354" s="1">
        <v>31.452500000000001</v>
      </c>
      <c r="I354" s="65" t="s">
        <v>249</v>
      </c>
      <c r="J354" s="67">
        <v>5.5780000000000003</v>
      </c>
    </row>
    <row r="355" spans="1:10" x14ac:dyDescent="0.4">
      <c r="A355" s="65" t="s">
        <v>0</v>
      </c>
      <c r="B355" s="67">
        <v>0.252</v>
      </c>
      <c r="C355" s="64"/>
      <c r="D355" s="65" t="s">
        <v>0</v>
      </c>
      <c r="E355" s="67">
        <v>0.252</v>
      </c>
      <c r="F355" s="64"/>
      <c r="G355" s="65" t="s">
        <v>0</v>
      </c>
      <c r="H355" s="67">
        <v>0.25800000000000001</v>
      </c>
      <c r="I355" s="64"/>
      <c r="J355" s="64"/>
    </row>
    <row r="356" spans="1:10" x14ac:dyDescent="0.4">
      <c r="A356" s="68" t="s">
        <v>1</v>
      </c>
      <c r="B356" s="67">
        <v>2.173</v>
      </c>
      <c r="C356" s="64"/>
      <c r="D356" s="68" t="s">
        <v>1</v>
      </c>
      <c r="E356" s="67">
        <v>2.173</v>
      </c>
      <c r="F356" s="64"/>
      <c r="G356" s="68" t="s">
        <v>1</v>
      </c>
      <c r="H356" s="67">
        <v>1.9790000000000001</v>
      </c>
      <c r="J356" s="64"/>
    </row>
    <row r="358" spans="1:10" x14ac:dyDescent="0.4">
      <c r="A358" s="65" t="s">
        <v>45</v>
      </c>
      <c r="B358" s="66" t="s">
        <v>146</v>
      </c>
      <c r="C358" s="64"/>
      <c r="D358" s="65" t="s">
        <v>170</v>
      </c>
      <c r="E358" s="66" t="s">
        <v>146</v>
      </c>
      <c r="F358" s="64"/>
      <c r="G358" s="65" t="s">
        <v>168</v>
      </c>
      <c r="H358" s="66" t="s">
        <v>146</v>
      </c>
      <c r="I358" s="64"/>
      <c r="J358" s="64"/>
    </row>
    <row r="359" spans="1:10" x14ac:dyDescent="0.4">
      <c r="A359" s="65" t="s">
        <v>11</v>
      </c>
      <c r="B359" s="50">
        <v>-4.5407999999999999</v>
      </c>
      <c r="C359" s="64"/>
      <c r="D359" s="65" t="s">
        <v>11</v>
      </c>
      <c r="E359" s="50">
        <v>-4.4248000000000003</v>
      </c>
      <c r="F359" s="64"/>
      <c r="G359" s="65" t="s">
        <v>11</v>
      </c>
      <c r="H359" s="50">
        <v>-4.5574000000000003</v>
      </c>
      <c r="I359" s="65" t="s">
        <v>2</v>
      </c>
      <c r="J359" s="67">
        <v>3.5870000000000002</v>
      </c>
    </row>
    <row r="360" spans="1:10" x14ac:dyDescent="0.4">
      <c r="A360" s="65" t="s">
        <v>20</v>
      </c>
      <c r="B360" s="69">
        <v>30.492000000000001</v>
      </c>
      <c r="C360" s="64"/>
      <c r="D360" s="65" t="s">
        <v>20</v>
      </c>
      <c r="E360" s="67">
        <v>31.103999999999999</v>
      </c>
      <c r="F360" s="64"/>
      <c r="G360" s="65" t="s">
        <v>20</v>
      </c>
      <c r="H360" s="1">
        <v>30.9025</v>
      </c>
      <c r="I360" s="65" t="s">
        <v>249</v>
      </c>
      <c r="J360" s="67">
        <v>5.5460000000000003</v>
      </c>
    </row>
    <row r="361" spans="1:10" x14ac:dyDescent="0.4">
      <c r="A361" s="65" t="s">
        <v>0</v>
      </c>
      <c r="B361" s="67">
        <v>0.26500000000000001</v>
      </c>
      <c r="C361" s="64"/>
      <c r="D361" s="65" t="s">
        <v>0</v>
      </c>
      <c r="E361" s="67">
        <v>0.26500000000000001</v>
      </c>
      <c r="F361" s="64"/>
      <c r="G361" s="65" t="s">
        <v>0</v>
      </c>
      <c r="H361" s="67">
        <v>0.26500000000000001</v>
      </c>
      <c r="I361" s="64"/>
      <c r="J361" s="64"/>
    </row>
    <row r="362" spans="1:10" x14ac:dyDescent="0.4">
      <c r="A362" s="68" t="s">
        <v>1</v>
      </c>
      <c r="B362" s="67">
        <v>2.036</v>
      </c>
      <c r="C362" s="64"/>
      <c r="D362" s="68" t="s">
        <v>1</v>
      </c>
      <c r="E362" s="67">
        <v>2.036</v>
      </c>
      <c r="F362" s="64"/>
      <c r="G362" s="68" t="s">
        <v>1</v>
      </c>
      <c r="H362" s="67">
        <v>2.036</v>
      </c>
      <c r="J362" s="64"/>
    </row>
    <row r="364" spans="1:10" x14ac:dyDescent="0.4">
      <c r="A364" s="65" t="s">
        <v>45</v>
      </c>
      <c r="B364" s="66" t="s">
        <v>237</v>
      </c>
      <c r="C364" s="64"/>
      <c r="D364" s="65" t="s">
        <v>170</v>
      </c>
      <c r="E364" s="66" t="s">
        <v>237</v>
      </c>
      <c r="F364" s="64"/>
      <c r="G364" s="65" t="s">
        <v>168</v>
      </c>
      <c r="H364" s="66" t="s">
        <v>237</v>
      </c>
      <c r="I364" s="64"/>
      <c r="J364" s="64"/>
    </row>
    <row r="365" spans="1:10" x14ac:dyDescent="0.4">
      <c r="A365" s="65" t="s">
        <v>11</v>
      </c>
      <c r="B365" s="50">
        <v>-4.4443999999999999</v>
      </c>
      <c r="C365" s="64"/>
      <c r="D365" s="65" t="s">
        <v>11</v>
      </c>
      <c r="E365" s="50">
        <v>-4.3350999999999997</v>
      </c>
      <c r="F365" s="64"/>
      <c r="G365" s="65" t="s">
        <v>11</v>
      </c>
      <c r="H365" s="50">
        <v>-4.4722</v>
      </c>
      <c r="I365" s="65" t="s">
        <v>2</v>
      </c>
      <c r="J365" s="67">
        <v>3.5630000000000002</v>
      </c>
    </row>
    <row r="366" spans="1:10" x14ac:dyDescent="0.4">
      <c r="A366" s="65" t="s">
        <v>20</v>
      </c>
      <c r="B366" s="69">
        <v>30.01</v>
      </c>
      <c r="C366" s="64"/>
      <c r="D366" s="65" t="s">
        <v>20</v>
      </c>
      <c r="E366" s="67">
        <v>30.603999999999999</v>
      </c>
      <c r="F366" s="64"/>
      <c r="G366" s="65" t="s">
        <v>20</v>
      </c>
      <c r="H366" s="1">
        <v>30.3</v>
      </c>
      <c r="I366" s="65" t="s">
        <v>249</v>
      </c>
      <c r="J366" s="67">
        <v>5.5129999999999999</v>
      </c>
    </row>
    <row r="367" spans="1:10" x14ac:dyDescent="0.4">
      <c r="A367" s="65" t="s">
        <v>0</v>
      </c>
      <c r="B367" s="67"/>
      <c r="C367" s="64"/>
      <c r="D367" s="65" t="s">
        <v>0</v>
      </c>
      <c r="E367" s="67"/>
      <c r="F367" s="64"/>
      <c r="G367" s="65" t="s">
        <v>0</v>
      </c>
      <c r="H367" s="67"/>
      <c r="I367" s="64"/>
      <c r="J367" s="64"/>
    </row>
    <row r="368" spans="1:10" x14ac:dyDescent="0.4">
      <c r="A368" s="68" t="s">
        <v>1</v>
      </c>
      <c r="B368" s="67"/>
      <c r="C368" s="64"/>
      <c r="D368" s="68" t="s">
        <v>1</v>
      </c>
      <c r="E368" s="67"/>
      <c r="F368" s="64"/>
      <c r="G368" s="68" t="s">
        <v>1</v>
      </c>
      <c r="H368" s="67"/>
      <c r="J368" s="64"/>
    </row>
    <row r="370" spans="1:10" x14ac:dyDescent="0.4">
      <c r="A370" s="65" t="s">
        <v>45</v>
      </c>
      <c r="B370" s="66" t="s">
        <v>147</v>
      </c>
      <c r="C370" s="64"/>
      <c r="D370" s="65" t="s">
        <v>170</v>
      </c>
      <c r="E370" s="66" t="s">
        <v>147</v>
      </c>
      <c r="F370" s="64"/>
      <c r="G370" s="65" t="s">
        <v>168</v>
      </c>
      <c r="H370" s="66" t="s">
        <v>147</v>
      </c>
      <c r="I370" s="64"/>
      <c r="J370" s="64"/>
    </row>
    <row r="371" spans="1:10" x14ac:dyDescent="0.4">
      <c r="A371" s="65" t="s">
        <v>11</v>
      </c>
      <c r="B371" s="50">
        <v>-1.5367999999999999</v>
      </c>
      <c r="C371" s="64"/>
      <c r="D371" s="65" t="s">
        <v>11</v>
      </c>
      <c r="E371" s="50">
        <v>-1.5224</v>
      </c>
      <c r="F371" s="64"/>
      <c r="G371" s="65" t="s">
        <v>11</v>
      </c>
      <c r="H371" s="50">
        <v>-1.5259</v>
      </c>
      <c r="I371" s="65" t="s">
        <v>2</v>
      </c>
      <c r="J371" s="67">
        <v>3.8530000000000002</v>
      </c>
    </row>
    <row r="372" spans="1:10" x14ac:dyDescent="0.4">
      <c r="A372" s="65" t="s">
        <v>20</v>
      </c>
      <c r="B372" s="69">
        <v>40.453000000000003</v>
      </c>
      <c r="C372" s="64"/>
      <c r="D372" s="65" t="s">
        <v>20</v>
      </c>
      <c r="E372" s="67">
        <v>39.835999999999999</v>
      </c>
      <c r="F372" s="64"/>
      <c r="G372" s="65" t="s">
        <v>20</v>
      </c>
      <c r="H372" s="1">
        <v>40.991</v>
      </c>
      <c r="I372" s="65" t="s">
        <v>249</v>
      </c>
      <c r="J372" s="67">
        <v>6.3769999999999998</v>
      </c>
    </row>
    <row r="373" spans="1:10" x14ac:dyDescent="0.4">
      <c r="A373" s="65" t="s">
        <v>0</v>
      </c>
      <c r="B373" s="67"/>
      <c r="C373" s="64"/>
      <c r="D373" s="65" t="s">
        <v>0</v>
      </c>
      <c r="E373" s="67"/>
      <c r="F373" s="64"/>
      <c r="G373" s="65" t="s">
        <v>0</v>
      </c>
      <c r="H373" s="67"/>
      <c r="I373" s="64"/>
      <c r="J373" s="64"/>
    </row>
    <row r="374" spans="1:10" x14ac:dyDescent="0.4">
      <c r="A374" s="68" t="s">
        <v>1</v>
      </c>
      <c r="B374" s="67"/>
      <c r="C374" s="64"/>
      <c r="D374" s="68" t="s">
        <v>1</v>
      </c>
      <c r="E374" s="67"/>
      <c r="F374" s="64"/>
      <c r="G374" s="68" t="s">
        <v>1</v>
      </c>
      <c r="H374" s="67"/>
      <c r="J374" s="64"/>
    </row>
    <row r="376" spans="1:10" x14ac:dyDescent="0.4">
      <c r="A376" s="65" t="s">
        <v>45</v>
      </c>
      <c r="B376" s="66" t="s">
        <v>210</v>
      </c>
      <c r="C376" s="64"/>
      <c r="D376" s="65" t="s">
        <v>170</v>
      </c>
      <c r="E376" s="66" t="s">
        <v>210</v>
      </c>
      <c r="F376" s="64"/>
      <c r="G376" s="65" t="s">
        <v>168</v>
      </c>
      <c r="H376" s="66" t="s">
        <v>210</v>
      </c>
      <c r="I376" s="64"/>
      <c r="J376" s="64"/>
    </row>
    <row r="377" spans="1:10" x14ac:dyDescent="0.4">
      <c r="A377" s="65" t="s">
        <v>11</v>
      </c>
      <c r="B377" s="50">
        <v>-4.3838999999999997</v>
      </c>
      <c r="C377" s="64"/>
      <c r="D377" s="65" t="s">
        <v>11</v>
      </c>
      <c r="E377" s="50">
        <v>-4.3888999999999996</v>
      </c>
      <c r="F377" s="64"/>
      <c r="G377" s="65" t="s">
        <v>11</v>
      </c>
      <c r="H377" s="50">
        <v>-4.5209999999999999</v>
      </c>
      <c r="I377" s="65" t="s">
        <v>2</v>
      </c>
      <c r="J377" s="67">
        <v>3.5249999999999999</v>
      </c>
    </row>
    <row r="378" spans="1:10" x14ac:dyDescent="0.4">
      <c r="A378" s="65" t="s">
        <v>20</v>
      </c>
      <c r="B378" s="69">
        <v>28.928721654250005</v>
      </c>
      <c r="C378" s="64"/>
      <c r="D378" s="65" t="s">
        <v>20</v>
      </c>
      <c r="E378" s="67">
        <v>29.852</v>
      </c>
      <c r="F378" s="64"/>
      <c r="G378" s="65" t="s">
        <v>20</v>
      </c>
      <c r="H378" s="1">
        <v>29.4315</v>
      </c>
      <c r="I378" s="65" t="s">
        <v>249</v>
      </c>
      <c r="J378" s="67">
        <v>5.4710000000000001</v>
      </c>
    </row>
    <row r="379" spans="1:10" x14ac:dyDescent="0.4">
      <c r="A379" s="65" t="s">
        <v>0</v>
      </c>
      <c r="B379" s="67">
        <v>0.28299999999999997</v>
      </c>
      <c r="C379" s="64"/>
      <c r="D379" s="65" t="s">
        <v>0</v>
      </c>
      <c r="E379" s="67">
        <v>0.28299999999999997</v>
      </c>
      <c r="F379" s="64"/>
      <c r="G379" s="65" t="s">
        <v>0</v>
      </c>
      <c r="H379" s="67">
        <v>0.28299999999999997</v>
      </c>
      <c r="I379" s="64"/>
      <c r="J379" s="64"/>
    </row>
    <row r="380" spans="1:10" x14ac:dyDescent="0.4">
      <c r="A380" s="68" t="s">
        <v>1</v>
      </c>
      <c r="B380" s="1">
        <v>2.2629999999999999</v>
      </c>
      <c r="C380" s="64"/>
      <c r="D380" s="68" t="s">
        <v>1</v>
      </c>
      <c r="E380" s="1">
        <v>2.2629999999999999</v>
      </c>
      <c r="F380" s="64"/>
      <c r="G380" s="68" t="s">
        <v>1</v>
      </c>
      <c r="H380" s="1">
        <v>2.2629999999999999</v>
      </c>
      <c r="J380" s="64"/>
    </row>
    <row r="382" spans="1:10" x14ac:dyDescent="0.4">
      <c r="A382" s="65" t="s">
        <v>45</v>
      </c>
      <c r="B382" s="66" t="s">
        <v>148</v>
      </c>
      <c r="C382" s="64"/>
      <c r="D382" s="65" t="s">
        <v>170</v>
      </c>
      <c r="E382" s="66" t="s">
        <v>148</v>
      </c>
      <c r="F382" s="64"/>
      <c r="G382" s="65" t="s">
        <v>168</v>
      </c>
      <c r="H382" s="66" t="s">
        <v>148</v>
      </c>
      <c r="I382" s="64"/>
      <c r="J382" s="64"/>
    </row>
    <row r="383" spans="1:10" x14ac:dyDescent="0.4">
      <c r="A383" s="65" t="s">
        <v>11</v>
      </c>
      <c r="B383" s="50">
        <v>-9.8841000000000001</v>
      </c>
      <c r="C383" s="64"/>
      <c r="D383" s="65" t="s">
        <v>11</v>
      </c>
      <c r="E383" s="50">
        <v>-9.7779000000000007</v>
      </c>
      <c r="F383" s="64"/>
      <c r="G383" s="65" t="s">
        <v>11</v>
      </c>
      <c r="H383" s="50">
        <v>-9.9572000000000003</v>
      </c>
      <c r="I383" s="65" t="s">
        <v>2</v>
      </c>
      <c r="J383" s="67">
        <v>3.198</v>
      </c>
    </row>
    <row r="384" spans="1:10" x14ac:dyDescent="0.4">
      <c r="A384" s="65" t="s">
        <v>20</v>
      </c>
      <c r="B384" s="69">
        <v>22.501000000000001</v>
      </c>
      <c r="C384" s="64"/>
      <c r="D384" s="65" t="s">
        <v>20</v>
      </c>
      <c r="E384" s="67">
        <v>22.212</v>
      </c>
      <c r="F384" s="64"/>
      <c r="G384" s="65" t="s">
        <v>20</v>
      </c>
      <c r="H384" s="1">
        <v>22.482500000000002</v>
      </c>
      <c r="I384" s="65" t="s">
        <v>249</v>
      </c>
      <c r="J384" s="67">
        <v>5.0750000000000002</v>
      </c>
    </row>
    <row r="385" spans="1:10" x14ac:dyDescent="0.4">
      <c r="A385" s="65" t="s">
        <v>0</v>
      </c>
      <c r="B385" s="67">
        <v>0.65600000000000003</v>
      </c>
      <c r="C385" s="64"/>
      <c r="D385" s="65" t="s">
        <v>0</v>
      </c>
      <c r="E385" s="67">
        <v>0.65600000000000003</v>
      </c>
      <c r="F385" s="64"/>
      <c r="G385" s="65" t="s">
        <v>0</v>
      </c>
      <c r="H385" s="67">
        <v>0.65600000000000003</v>
      </c>
      <c r="I385" s="64"/>
      <c r="J385" s="64"/>
    </row>
    <row r="386" spans="1:10" x14ac:dyDescent="0.4">
      <c r="A386" s="68" t="s">
        <v>1</v>
      </c>
      <c r="B386" s="1">
        <v>2.3410000000000002</v>
      </c>
      <c r="C386" s="64"/>
      <c r="D386" s="68" t="s">
        <v>1</v>
      </c>
      <c r="E386" s="1">
        <v>2.3410000000000002</v>
      </c>
      <c r="F386" s="64"/>
      <c r="G386" s="68" t="s">
        <v>1</v>
      </c>
      <c r="H386" s="1">
        <v>2.3410000000000002</v>
      </c>
      <c r="J386" s="64"/>
    </row>
    <row r="388" spans="1:10" x14ac:dyDescent="0.4">
      <c r="A388" s="65" t="s">
        <v>45</v>
      </c>
      <c r="B388" s="66" t="s">
        <v>149</v>
      </c>
      <c r="C388" s="64"/>
      <c r="D388" s="65" t="s">
        <v>170</v>
      </c>
      <c r="E388" s="66" t="s">
        <v>149</v>
      </c>
      <c r="F388" s="64"/>
      <c r="G388" s="65" t="s">
        <v>168</v>
      </c>
      <c r="H388" s="66" t="s">
        <v>149</v>
      </c>
      <c r="I388" s="64"/>
      <c r="J388" s="64"/>
    </row>
    <row r="389" spans="1:10" x14ac:dyDescent="0.4">
      <c r="A389" s="65" t="s">
        <v>11</v>
      </c>
      <c r="B389" s="50">
        <v>-11.6129</v>
      </c>
      <c r="C389" s="64"/>
      <c r="D389" s="65" t="s">
        <v>11</v>
      </c>
      <c r="E389" s="50">
        <v>-11.857799999999999</v>
      </c>
      <c r="F389" s="64"/>
      <c r="G389" s="65" t="s">
        <v>11</v>
      </c>
      <c r="H389" s="50">
        <v>-11.4579</v>
      </c>
      <c r="I389" s="65" t="s">
        <v>2</v>
      </c>
      <c r="J389" s="1">
        <v>2.8980000000000001</v>
      </c>
    </row>
    <row r="390" spans="1:10" x14ac:dyDescent="0.4">
      <c r="A390" s="65" t="s">
        <v>20</v>
      </c>
      <c r="B390" s="69">
        <v>18.88</v>
      </c>
      <c r="C390" s="64"/>
      <c r="D390" s="65" t="s">
        <v>20</v>
      </c>
      <c r="E390" s="69">
        <v>18.335000000000001</v>
      </c>
      <c r="F390" s="64"/>
      <c r="G390" s="65" t="s">
        <v>20</v>
      </c>
      <c r="H390" s="1">
        <v>18.75926341498381</v>
      </c>
      <c r="I390" s="65" t="s">
        <v>249</v>
      </c>
      <c r="J390" s="67">
        <v>5.1584400000000006</v>
      </c>
    </row>
    <row r="391" spans="1:10" x14ac:dyDescent="0.4">
      <c r="A391" s="65" t="s">
        <v>0</v>
      </c>
      <c r="B391" s="67">
        <v>1.181</v>
      </c>
      <c r="C391" s="64"/>
      <c r="D391" s="65" t="s">
        <v>0</v>
      </c>
      <c r="E391" s="67">
        <v>1.181</v>
      </c>
      <c r="F391" s="64"/>
      <c r="G391" s="65" t="s">
        <v>0</v>
      </c>
      <c r="H391" s="67">
        <v>1.181</v>
      </c>
      <c r="I391" s="66" t="s">
        <v>245</v>
      </c>
      <c r="J391" s="1">
        <v>1.78</v>
      </c>
    </row>
    <row r="392" spans="1:10" x14ac:dyDescent="0.4">
      <c r="A392" s="68" t="s">
        <v>1</v>
      </c>
      <c r="B392" s="1">
        <v>2.6859999999999999</v>
      </c>
      <c r="C392" s="64"/>
      <c r="D392" s="68" t="s">
        <v>1</v>
      </c>
      <c r="E392" s="1">
        <v>2.6859999999999999</v>
      </c>
      <c r="F392" s="64"/>
      <c r="G392" s="68" t="s">
        <v>1</v>
      </c>
      <c r="H392" s="1">
        <v>2.6859999999999999</v>
      </c>
      <c r="J392" s="64"/>
    </row>
    <row r="394" spans="1:10" x14ac:dyDescent="0.4">
      <c r="A394" s="65" t="s">
        <v>45</v>
      </c>
      <c r="B394" s="66" t="s">
        <v>150</v>
      </c>
      <c r="C394" s="64"/>
      <c r="D394" s="65" t="s">
        <v>170</v>
      </c>
      <c r="E394" s="66" t="s">
        <v>150</v>
      </c>
      <c r="F394" s="64"/>
      <c r="G394" s="65" t="s">
        <v>168</v>
      </c>
      <c r="H394" s="66" t="s">
        <v>150</v>
      </c>
      <c r="I394" s="64"/>
      <c r="J394" s="64"/>
    </row>
    <row r="395" spans="1:10" x14ac:dyDescent="0.4">
      <c r="A395" s="65" t="s">
        <v>11</v>
      </c>
      <c r="B395" s="50">
        <v>-12.486700000000001</v>
      </c>
      <c r="C395" s="64"/>
      <c r="D395" s="65" t="s">
        <v>11</v>
      </c>
      <c r="E395" s="50">
        <v>-12.9581</v>
      </c>
      <c r="F395" s="64"/>
      <c r="G395" s="65" t="s">
        <v>11</v>
      </c>
      <c r="H395" s="50">
        <v>-12.2928</v>
      </c>
      <c r="I395" s="65" t="s">
        <v>2</v>
      </c>
      <c r="J395" s="1">
        <v>2.7810000000000001</v>
      </c>
    </row>
    <row r="396" spans="1:10" x14ac:dyDescent="0.4">
      <c r="A396" s="65" t="s">
        <v>20</v>
      </c>
      <c r="B396" s="69">
        <v>16.524999999999999</v>
      </c>
      <c r="C396" s="64"/>
      <c r="D396" s="65" t="s">
        <v>20</v>
      </c>
      <c r="E396" s="69">
        <v>16.190999999999999</v>
      </c>
      <c r="F396" s="64"/>
      <c r="G396" s="65" t="s">
        <v>20</v>
      </c>
      <c r="H396" s="1">
        <v>16.605614280491299</v>
      </c>
      <c r="I396" s="65" t="s">
        <v>249</v>
      </c>
      <c r="J396" s="67">
        <v>4.9585230000000005</v>
      </c>
    </row>
    <row r="397" spans="1:10" x14ac:dyDescent="0.4">
      <c r="A397" s="65" t="s">
        <v>0</v>
      </c>
      <c r="B397" s="67">
        <v>1.8280000000000001</v>
      </c>
      <c r="C397" s="64"/>
      <c r="D397" s="65" t="s">
        <v>0</v>
      </c>
      <c r="E397" s="67">
        <v>1.8280000000000001</v>
      </c>
      <c r="F397" s="64"/>
      <c r="G397" s="65" t="s">
        <v>0</v>
      </c>
      <c r="H397" s="67">
        <v>1.8280000000000001</v>
      </c>
      <c r="I397" s="66" t="s">
        <v>245</v>
      </c>
      <c r="J397" s="1">
        <v>1.7829999999999999</v>
      </c>
    </row>
    <row r="398" spans="1:10" x14ac:dyDescent="0.4">
      <c r="A398" s="68" t="s">
        <v>1</v>
      </c>
      <c r="B398" s="1">
        <v>3.11</v>
      </c>
      <c r="C398" s="64"/>
      <c r="D398" s="68" t="s">
        <v>1</v>
      </c>
      <c r="E398" s="1">
        <v>3.11</v>
      </c>
      <c r="F398" s="64"/>
      <c r="G398" s="68" t="s">
        <v>1</v>
      </c>
      <c r="H398" s="1">
        <v>3.11</v>
      </c>
      <c r="J398" s="64"/>
    </row>
    <row r="400" spans="1:10" x14ac:dyDescent="0.4">
      <c r="A400" s="65" t="s">
        <v>45</v>
      </c>
      <c r="B400" s="66" t="s">
        <v>151</v>
      </c>
      <c r="C400" s="64"/>
      <c r="D400" s="65" t="s">
        <v>170</v>
      </c>
      <c r="E400" s="66" t="s">
        <v>322</v>
      </c>
      <c r="F400" s="64"/>
      <c r="G400" s="65" t="s">
        <v>168</v>
      </c>
      <c r="H400" s="66" t="s">
        <v>151</v>
      </c>
      <c r="I400" s="64"/>
      <c r="J400" s="64"/>
    </row>
    <row r="401" spans="1:10" x14ac:dyDescent="0.4">
      <c r="A401" s="65" t="s">
        <v>11</v>
      </c>
      <c r="B401" s="50">
        <v>-12.3818</v>
      </c>
      <c r="C401" s="64"/>
      <c r="D401" s="65" t="s">
        <v>11</v>
      </c>
      <c r="E401" s="50">
        <v>-11.9107</v>
      </c>
      <c r="F401" s="64"/>
      <c r="G401" s="65" t="s">
        <v>11</v>
      </c>
      <c r="H401" s="50">
        <v>-12.4445</v>
      </c>
      <c r="I401" s="65" t="s">
        <v>2</v>
      </c>
      <c r="J401" s="67">
        <v>2.7810000000000001</v>
      </c>
    </row>
    <row r="402" spans="1:10" x14ac:dyDescent="0.4">
      <c r="A402" s="65" t="s">
        <v>20</v>
      </c>
      <c r="B402" s="69">
        <v>15.116</v>
      </c>
      <c r="C402" s="64"/>
      <c r="D402" s="65" t="s">
        <v>20</v>
      </c>
      <c r="E402" s="69">
        <v>15.2587890625</v>
      </c>
      <c r="F402" s="64"/>
      <c r="G402" s="65" t="s">
        <v>20</v>
      </c>
      <c r="H402" s="1">
        <v>15.061</v>
      </c>
      <c r="I402" s="65" t="s">
        <v>249</v>
      </c>
      <c r="J402" s="67">
        <v>4.4969999999999999</v>
      </c>
    </row>
    <row r="403" spans="1:10" x14ac:dyDescent="0.4">
      <c r="A403" s="65" t="s">
        <v>0</v>
      </c>
      <c r="B403" s="67">
        <v>2.1779999999999999</v>
      </c>
      <c r="C403" s="64"/>
      <c r="D403" s="65" t="s">
        <v>0</v>
      </c>
      <c r="E403" s="67">
        <v>2.1779999999999999</v>
      </c>
      <c r="F403" s="64"/>
      <c r="G403" s="65" t="s">
        <v>0</v>
      </c>
      <c r="H403" s="67">
        <v>2.1779999999999999</v>
      </c>
      <c r="I403" s="64"/>
      <c r="J403" s="64"/>
    </row>
    <row r="404" spans="1:10" x14ac:dyDescent="0.4">
      <c r="A404" s="68" t="s">
        <v>1</v>
      </c>
      <c r="B404" s="1">
        <v>3.359</v>
      </c>
      <c r="C404" s="64"/>
      <c r="D404" s="68" t="s">
        <v>1</v>
      </c>
      <c r="E404" s="1">
        <v>3.359</v>
      </c>
      <c r="F404" s="64"/>
      <c r="G404" s="68" t="s">
        <v>1</v>
      </c>
      <c r="H404" s="1">
        <v>3.359</v>
      </c>
      <c r="J404" s="64"/>
    </row>
    <row r="406" spans="1:10" x14ac:dyDescent="0.4">
      <c r="A406" s="65" t="s">
        <v>45</v>
      </c>
      <c r="B406" s="66" t="s">
        <v>211</v>
      </c>
      <c r="C406" s="64"/>
      <c r="D406" s="65" t="s">
        <v>170</v>
      </c>
      <c r="E406" s="66" t="s">
        <v>323</v>
      </c>
      <c r="F406" s="64"/>
      <c r="G406" s="65" t="s">
        <v>168</v>
      </c>
      <c r="H406" s="66" t="s">
        <v>211</v>
      </c>
      <c r="I406" s="64"/>
      <c r="J406" s="64"/>
    </row>
    <row r="407" spans="1:10" x14ac:dyDescent="0.4">
      <c r="A407" s="65" t="s">
        <v>11</v>
      </c>
      <c r="B407" s="50">
        <v>-11.093999999999999</v>
      </c>
      <c r="C407" s="64"/>
      <c r="D407" s="65" t="s">
        <v>11</v>
      </c>
      <c r="E407" s="50">
        <v>-10.244</v>
      </c>
      <c r="F407" s="64"/>
      <c r="G407" s="65" t="s">
        <v>11</v>
      </c>
      <c r="H407" s="50">
        <v>-11.2273</v>
      </c>
      <c r="I407" s="65" t="s">
        <v>2</v>
      </c>
      <c r="J407" s="67">
        <v>2.7589999999999999</v>
      </c>
    </row>
    <row r="408" spans="1:10" x14ac:dyDescent="0.4">
      <c r="A408" s="65" t="s">
        <v>20</v>
      </c>
      <c r="B408" s="69">
        <v>14.417</v>
      </c>
      <c r="C408" s="64"/>
      <c r="D408" s="65" t="s">
        <v>20</v>
      </c>
      <c r="E408" s="69">
        <v>14.881089649500002</v>
      </c>
      <c r="F408" s="64"/>
      <c r="G408" s="65" t="s">
        <v>20</v>
      </c>
      <c r="H408" s="1">
        <v>14.355499999999999</v>
      </c>
      <c r="I408" s="65" t="s">
        <v>249</v>
      </c>
      <c r="J408" s="67">
        <v>4.3570000000000002</v>
      </c>
    </row>
    <row r="409" spans="1:10" x14ac:dyDescent="0.4">
      <c r="A409" s="65" t="s">
        <v>0</v>
      </c>
      <c r="B409" s="67">
        <v>2.3889999999999998</v>
      </c>
      <c r="C409" s="64"/>
      <c r="D409" s="65" t="s">
        <v>0</v>
      </c>
      <c r="E409" s="67">
        <v>2.3889999999999998</v>
      </c>
      <c r="F409" s="64"/>
      <c r="G409" s="65" t="s">
        <v>0</v>
      </c>
      <c r="H409" s="67">
        <v>2.3889999999999998</v>
      </c>
      <c r="I409" s="64"/>
      <c r="J409" s="64"/>
    </row>
    <row r="410" spans="1:10" x14ac:dyDescent="0.4">
      <c r="A410" s="68" t="s">
        <v>1</v>
      </c>
      <c r="B410" s="1">
        <v>3.6960000000000002</v>
      </c>
      <c r="C410" s="64"/>
      <c r="D410" s="68" t="s">
        <v>1</v>
      </c>
      <c r="E410" s="1">
        <v>3.6960000000000002</v>
      </c>
      <c r="F410" s="64"/>
      <c r="G410" s="68" t="s">
        <v>1</v>
      </c>
      <c r="H410" s="1">
        <v>3.6960000000000002</v>
      </c>
      <c r="J410" s="64"/>
    </row>
    <row r="412" spans="1:10" x14ac:dyDescent="0.4">
      <c r="A412" s="65" t="s">
        <v>45</v>
      </c>
      <c r="B412" s="66" t="s">
        <v>152</v>
      </c>
      <c r="C412" s="64"/>
      <c r="D412" s="65" t="s">
        <v>170</v>
      </c>
      <c r="E412" s="66" t="s">
        <v>324</v>
      </c>
      <c r="F412" s="64"/>
      <c r="G412" s="65" t="s">
        <v>168</v>
      </c>
      <c r="H412" s="66" t="s">
        <v>324</v>
      </c>
      <c r="I412" s="64"/>
      <c r="J412" s="64"/>
    </row>
    <row r="413" spans="1:10" x14ac:dyDescent="0.4">
      <c r="A413" s="65" t="s">
        <v>11</v>
      </c>
      <c r="B413" s="50">
        <v>-8.8384</v>
      </c>
      <c r="C413" s="64"/>
      <c r="D413" s="65" t="s">
        <v>11</v>
      </c>
      <c r="E413" s="50">
        <v>-8.1765000000000008</v>
      </c>
      <c r="F413" s="64"/>
      <c r="G413" s="65" t="s">
        <v>11</v>
      </c>
      <c r="H413" s="50">
        <v>-8.7241</v>
      </c>
      <c r="I413" s="65" t="s">
        <v>2</v>
      </c>
      <c r="J413" s="1">
        <v>2.7530000000000001</v>
      </c>
    </row>
    <row r="414" spans="1:10" x14ac:dyDescent="0.4">
      <c r="A414" s="65" t="s">
        <v>20</v>
      </c>
      <c r="B414" s="69">
        <v>14.555</v>
      </c>
      <c r="C414" s="64"/>
      <c r="D414" s="65" t="s">
        <v>20</v>
      </c>
      <c r="E414" s="69">
        <v>15.185664000000001</v>
      </c>
      <c r="F414" s="64"/>
      <c r="G414" s="65" t="s">
        <v>20</v>
      </c>
      <c r="H414" s="1">
        <v>14.654470132055399</v>
      </c>
      <c r="I414" s="65" t="s">
        <v>249</v>
      </c>
      <c r="J414" s="67">
        <f>J413*J415</f>
        <v>4.4653660000000004</v>
      </c>
    </row>
    <row r="415" spans="1:10" x14ac:dyDescent="0.4">
      <c r="A415" s="65" t="s">
        <v>0</v>
      </c>
      <c r="B415" s="67">
        <v>2.0499999999999998</v>
      </c>
      <c r="C415" s="64"/>
      <c r="D415" s="65" t="s">
        <v>0</v>
      </c>
      <c r="E415" s="67">
        <v>2.0499999999999998</v>
      </c>
      <c r="F415" s="64"/>
      <c r="G415" s="65" t="s">
        <v>0</v>
      </c>
      <c r="H415" s="67">
        <v>2.0499999999999998</v>
      </c>
      <c r="I415" s="66" t="s">
        <v>245</v>
      </c>
      <c r="J415" s="1">
        <v>1.6220000000000001</v>
      </c>
    </row>
    <row r="416" spans="1:10" x14ac:dyDescent="0.4">
      <c r="A416" s="68" t="s">
        <v>1</v>
      </c>
      <c r="B416" s="1">
        <v>3.883</v>
      </c>
      <c r="C416" s="64"/>
      <c r="D416" s="68" t="s">
        <v>1</v>
      </c>
      <c r="E416" s="1">
        <v>3.883</v>
      </c>
      <c r="F416" s="64"/>
      <c r="G416" s="68" t="s">
        <v>1</v>
      </c>
      <c r="H416" s="1">
        <v>3.883</v>
      </c>
      <c r="J416" s="64"/>
    </row>
    <row r="418" spans="1:12" x14ac:dyDescent="0.4">
      <c r="A418" s="65" t="s">
        <v>45</v>
      </c>
      <c r="B418" s="66" t="s">
        <v>153</v>
      </c>
      <c r="C418" s="64"/>
      <c r="D418" s="65" t="s">
        <v>170</v>
      </c>
      <c r="E418" s="66" t="s">
        <v>325</v>
      </c>
      <c r="F418" s="64"/>
      <c r="G418" s="65" t="s">
        <v>168</v>
      </c>
      <c r="H418" s="66" t="s">
        <v>325</v>
      </c>
      <c r="I418" s="64"/>
      <c r="J418" s="64"/>
    </row>
    <row r="419" spans="1:12" x14ac:dyDescent="0.4">
      <c r="A419" s="65" t="s">
        <v>11</v>
      </c>
      <c r="B419" s="50">
        <v>-6.0709</v>
      </c>
      <c r="C419" s="64"/>
      <c r="D419" s="65" t="s">
        <v>11</v>
      </c>
      <c r="E419" s="50">
        <v>-5.9637000000000002</v>
      </c>
      <c r="F419" s="64"/>
      <c r="G419" s="65" t="s">
        <v>11</v>
      </c>
      <c r="H419" s="50">
        <v>-5.9931000000000001</v>
      </c>
      <c r="I419" s="65" t="s">
        <v>2</v>
      </c>
      <c r="J419" s="1">
        <v>2.7690000000000001</v>
      </c>
    </row>
    <row r="420" spans="1:12" x14ac:dyDescent="0.4">
      <c r="A420" s="65" t="s">
        <v>20</v>
      </c>
      <c r="B420" s="69">
        <v>15.723000000000001</v>
      </c>
      <c r="C420" s="64"/>
      <c r="D420" s="65" t="s">
        <v>20</v>
      </c>
      <c r="E420" s="69">
        <v>16.002992187499999</v>
      </c>
      <c r="F420" s="64"/>
      <c r="G420" s="65" t="s">
        <v>20</v>
      </c>
      <c r="H420" s="1">
        <v>15.941111387927066</v>
      </c>
      <c r="I420" s="65" t="s">
        <v>249</v>
      </c>
      <c r="J420" s="67">
        <v>4.8014460000000003</v>
      </c>
    </row>
    <row r="421" spans="1:12" x14ac:dyDescent="0.4">
      <c r="A421" s="65" t="s">
        <v>0</v>
      </c>
      <c r="B421" s="67">
        <v>1.45</v>
      </c>
      <c r="C421" s="64"/>
      <c r="D421" s="65" t="s">
        <v>0</v>
      </c>
      <c r="E421" s="67">
        <v>1.45</v>
      </c>
      <c r="F421" s="64"/>
      <c r="G421" s="65" t="s">
        <v>0</v>
      </c>
      <c r="H421" s="67">
        <v>1.45</v>
      </c>
      <c r="I421" s="66" t="s">
        <v>245</v>
      </c>
      <c r="J421" s="1">
        <v>1.734</v>
      </c>
    </row>
    <row r="422" spans="1:12" x14ac:dyDescent="0.4">
      <c r="A422" s="68" t="s">
        <v>1</v>
      </c>
      <c r="B422" s="1">
        <v>4.2439999999999998</v>
      </c>
      <c r="C422" s="64"/>
      <c r="D422" s="68" t="s">
        <v>1</v>
      </c>
      <c r="E422" s="1">
        <v>4.2439999999999998</v>
      </c>
      <c r="F422" s="64"/>
      <c r="G422" s="68" t="s">
        <v>1</v>
      </c>
      <c r="H422" s="1">
        <v>4.2439999999999998</v>
      </c>
      <c r="J422" s="64"/>
    </row>
    <row r="424" spans="1:12" x14ac:dyDescent="0.4">
      <c r="A424" s="65" t="s">
        <v>45</v>
      </c>
      <c r="B424" s="66" t="s">
        <v>154</v>
      </c>
      <c r="C424" s="64"/>
      <c r="D424" s="65" t="s">
        <v>170</v>
      </c>
      <c r="E424" s="66" t="s">
        <v>326</v>
      </c>
      <c r="F424" s="64"/>
      <c r="G424" s="65" t="s">
        <v>168</v>
      </c>
      <c r="H424" s="66" t="s">
        <v>154</v>
      </c>
      <c r="I424" s="64"/>
      <c r="J424" s="64"/>
      <c r="L424" t="s">
        <v>327</v>
      </c>
    </row>
    <row r="425" spans="1:12" x14ac:dyDescent="0.4">
      <c r="A425" s="65" t="s">
        <v>11</v>
      </c>
      <c r="B425" s="50">
        <v>-3.2738999999999998</v>
      </c>
      <c r="C425" s="64"/>
      <c r="D425" s="65" t="s">
        <v>11</v>
      </c>
      <c r="E425" s="50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7">
        <v>2.952</v>
      </c>
    </row>
    <row r="426" spans="1:12" x14ac:dyDescent="0.4">
      <c r="A426" s="65" t="s">
        <v>20</v>
      </c>
      <c r="B426" s="69">
        <v>18.145</v>
      </c>
      <c r="C426" s="64"/>
      <c r="D426" s="65" t="s">
        <v>20</v>
      </c>
      <c r="E426" s="69">
        <v>18.280655379499997</v>
      </c>
      <c r="F426" s="64"/>
      <c r="G426" s="65" t="s">
        <v>20</v>
      </c>
      <c r="H426" s="1">
        <v>18.433080103933598</v>
      </c>
      <c r="I426" s="65" t="s">
        <v>249</v>
      </c>
      <c r="J426" s="67">
        <v>4.8849999999999998</v>
      </c>
    </row>
    <row r="427" spans="1:12" x14ac:dyDescent="0.4">
      <c r="A427" s="65" t="s">
        <v>0</v>
      </c>
      <c r="B427" s="67">
        <v>0.79600000000000004</v>
      </c>
      <c r="C427" s="64"/>
      <c r="D427" s="65" t="s">
        <v>0</v>
      </c>
      <c r="E427" s="67">
        <v>0.79600000000000004</v>
      </c>
      <c r="F427" s="64"/>
      <c r="G427" s="65" t="s">
        <v>0</v>
      </c>
      <c r="H427" s="67">
        <v>0.79600000000000004</v>
      </c>
      <c r="I427" s="64" t="s">
        <v>245</v>
      </c>
      <c r="J427" s="64">
        <f>J426/J425</f>
        <v>1.6548102981029811</v>
      </c>
    </row>
    <row r="428" spans="1:12" x14ac:dyDescent="0.4">
      <c r="A428" s="68" t="s">
        <v>1</v>
      </c>
      <c r="B428" s="1">
        <v>4.6050000000000004</v>
      </c>
      <c r="C428" s="64"/>
      <c r="D428" s="68" t="s">
        <v>1</v>
      </c>
      <c r="E428" s="1">
        <v>4.6050000000000004</v>
      </c>
      <c r="F428" s="64"/>
      <c r="G428" s="68" t="s">
        <v>1</v>
      </c>
      <c r="H428" s="1">
        <v>4.6050000000000004</v>
      </c>
      <c r="J428" s="64"/>
    </row>
    <row r="430" spans="1:12" x14ac:dyDescent="0.4">
      <c r="A430" s="65" t="s">
        <v>45</v>
      </c>
      <c r="B430" s="66" t="s">
        <v>270</v>
      </c>
      <c r="C430" s="64"/>
      <c r="D430" s="65" t="s">
        <v>170</v>
      </c>
      <c r="E430" s="66" t="s">
        <v>270</v>
      </c>
      <c r="F430" s="64"/>
      <c r="G430" s="65" t="s">
        <v>168</v>
      </c>
      <c r="H430" s="66" t="s">
        <v>270</v>
      </c>
      <c r="I430" s="64"/>
      <c r="J430" s="64"/>
    </row>
    <row r="431" spans="1:12" x14ac:dyDescent="0.4">
      <c r="A431" s="65" t="s">
        <v>11</v>
      </c>
      <c r="B431" s="50">
        <v>-0.29120000000000001</v>
      </c>
      <c r="C431" s="64"/>
      <c r="D431" s="65" t="s">
        <v>11</v>
      </c>
      <c r="E431" s="50">
        <v>-0.30259999999999998</v>
      </c>
      <c r="F431" s="64"/>
      <c r="G431" s="65" t="s">
        <v>11</v>
      </c>
      <c r="H431" s="50">
        <v>-0.30359999999999998</v>
      </c>
      <c r="I431" s="65" t="s">
        <v>2</v>
      </c>
      <c r="J431" s="67">
        <v>3.58</v>
      </c>
    </row>
    <row r="432" spans="1:12" x14ac:dyDescent="0.4">
      <c r="A432" s="65" t="s">
        <v>20</v>
      </c>
      <c r="B432" s="69">
        <v>32.597000000000001</v>
      </c>
      <c r="C432" s="64"/>
      <c r="D432" s="65" t="s">
        <v>20</v>
      </c>
      <c r="E432" s="69">
        <v>30.373000000000001</v>
      </c>
      <c r="F432" s="64"/>
      <c r="G432" s="65" t="s">
        <v>20</v>
      </c>
      <c r="H432" s="1">
        <v>31.823</v>
      </c>
      <c r="I432" s="65" t="s">
        <v>249</v>
      </c>
      <c r="J432" s="67">
        <v>5.7350000000000003</v>
      </c>
    </row>
    <row r="433" spans="1:10" x14ac:dyDescent="0.4">
      <c r="A433" s="65" t="s">
        <v>0</v>
      </c>
      <c r="B433" s="67">
        <v>4.1000000000000002E-2</v>
      </c>
      <c r="C433" s="64"/>
      <c r="D433" s="65" t="s">
        <v>0</v>
      </c>
      <c r="E433" s="67">
        <v>4.1000000000000002E-2</v>
      </c>
      <c r="F433" s="64"/>
      <c r="G433" s="65" t="s">
        <v>0</v>
      </c>
      <c r="H433" s="67">
        <v>4.1000000000000002E-2</v>
      </c>
      <c r="I433" s="64"/>
      <c r="J433" s="64"/>
    </row>
    <row r="434" spans="1:10" x14ac:dyDescent="0.4">
      <c r="A434" s="68" t="s">
        <v>1</v>
      </c>
      <c r="B434" s="1">
        <v>5.0860000000000003</v>
      </c>
      <c r="C434" s="64"/>
      <c r="D434" s="68" t="s">
        <v>1</v>
      </c>
      <c r="E434" s="1">
        <v>5.0860000000000003</v>
      </c>
      <c r="F434" s="64"/>
      <c r="G434" s="68" t="s">
        <v>1</v>
      </c>
      <c r="H434" s="1">
        <v>5.0860000000000003</v>
      </c>
      <c r="J434" s="64"/>
    </row>
    <row r="436" spans="1:10" x14ac:dyDescent="0.4">
      <c r="A436" s="65" t="s">
        <v>45</v>
      </c>
      <c r="B436" s="66" t="s">
        <v>155</v>
      </c>
      <c r="C436" s="64"/>
      <c r="D436" s="65" t="s">
        <v>170</v>
      </c>
      <c r="E436" s="66" t="s">
        <v>155</v>
      </c>
      <c r="F436" s="64"/>
      <c r="G436" s="65" t="s">
        <v>168</v>
      </c>
      <c r="H436" s="66" t="s">
        <v>155</v>
      </c>
      <c r="I436" s="64"/>
      <c r="J436" s="64"/>
    </row>
    <row r="437" spans="1:10" x14ac:dyDescent="0.4">
      <c r="A437" s="65" t="s">
        <v>11</v>
      </c>
      <c r="B437" s="50">
        <v>-2.3519999999999999</v>
      </c>
      <c r="C437" s="64"/>
      <c r="D437" s="65" t="s">
        <v>11</v>
      </c>
      <c r="E437" s="50">
        <v>-2.3616999999999999</v>
      </c>
      <c r="F437" s="64"/>
      <c r="G437" s="65" t="s">
        <v>11</v>
      </c>
      <c r="H437" s="50">
        <v>-2.3586999999999998</v>
      </c>
      <c r="I437" s="65" t="s">
        <v>2</v>
      </c>
      <c r="J437" s="67">
        <v>3.5489999999999999</v>
      </c>
    </row>
    <row r="438" spans="1:10" x14ac:dyDescent="0.4">
      <c r="A438" s="65" t="s">
        <v>20</v>
      </c>
      <c r="B438" s="69">
        <v>31.123000000000001</v>
      </c>
      <c r="C438" s="64"/>
      <c r="D438" s="65" t="s">
        <v>20</v>
      </c>
      <c r="E438" s="69">
        <v>31.132999999999999</v>
      </c>
      <c r="F438" s="64"/>
      <c r="G438" s="65" t="s">
        <v>20</v>
      </c>
      <c r="H438" s="1">
        <v>31.295999999999999</v>
      </c>
      <c r="I438" s="65" t="s">
        <v>249</v>
      </c>
      <c r="J438" s="67">
        <v>5.7380000000000004</v>
      </c>
    </row>
    <row r="439" spans="1:10" x14ac:dyDescent="0.4">
      <c r="A439" s="65" t="s">
        <v>0</v>
      </c>
      <c r="B439" s="67">
        <v>0.158</v>
      </c>
      <c r="C439" s="64"/>
      <c r="D439" s="65" t="s">
        <v>0</v>
      </c>
      <c r="E439" s="67">
        <v>0.158</v>
      </c>
      <c r="F439" s="64"/>
      <c r="G439" s="65" t="s">
        <v>0</v>
      </c>
      <c r="H439" s="67">
        <v>0.158</v>
      </c>
      <c r="I439" s="64"/>
      <c r="J439" s="64"/>
    </row>
    <row r="440" spans="1:10" x14ac:dyDescent="0.4">
      <c r="A440" s="68" t="s">
        <v>1</v>
      </c>
      <c r="B440" s="1">
        <v>4.1470000000000002</v>
      </c>
      <c r="C440" s="64"/>
      <c r="D440" s="68" t="s">
        <v>1</v>
      </c>
      <c r="E440" s="1">
        <v>4.1470000000000002</v>
      </c>
      <c r="F440" s="64"/>
      <c r="G440" s="68" t="s">
        <v>1</v>
      </c>
      <c r="H440" s="1">
        <v>4.1470000000000002</v>
      </c>
      <c r="J440" s="64"/>
    </row>
    <row r="442" spans="1:10" x14ac:dyDescent="0.4">
      <c r="A442" s="65" t="s">
        <v>45</v>
      </c>
      <c r="B442" s="66" t="s">
        <v>156</v>
      </c>
      <c r="C442" s="64"/>
      <c r="D442" s="65" t="s">
        <v>170</v>
      </c>
      <c r="E442" s="66" t="s">
        <v>156</v>
      </c>
      <c r="F442" s="64"/>
      <c r="G442" s="65" t="s">
        <v>168</v>
      </c>
      <c r="H442" s="66" t="s">
        <v>156</v>
      </c>
      <c r="I442" s="64"/>
      <c r="J442" s="64"/>
    </row>
    <row r="443" spans="1:10" x14ac:dyDescent="0.4">
      <c r="A443" s="65" t="s">
        <v>11</v>
      </c>
      <c r="B443" s="50">
        <v>-3.7126000000000001</v>
      </c>
      <c r="C443" s="64"/>
      <c r="D443" s="65" t="s">
        <v>11</v>
      </c>
      <c r="E443" s="50">
        <v>-3.665</v>
      </c>
      <c r="F443" s="64"/>
      <c r="G443" s="65" t="s">
        <v>11</v>
      </c>
      <c r="H443" s="50">
        <v>-3.6983000000000001</v>
      </c>
      <c r="I443" s="65" t="s">
        <v>2</v>
      </c>
      <c r="J443" s="67">
        <v>3.548</v>
      </c>
    </row>
    <row r="444" spans="1:10" x14ac:dyDescent="0.4">
      <c r="A444" s="65" t="s">
        <v>20</v>
      </c>
      <c r="B444" s="69">
        <v>32.207000000000001</v>
      </c>
      <c r="C444" s="64"/>
      <c r="D444" s="65" t="s">
        <v>20</v>
      </c>
      <c r="E444" s="69">
        <v>32.106000000000002</v>
      </c>
      <c r="F444" s="64"/>
      <c r="G444" s="65" t="s">
        <v>20</v>
      </c>
      <c r="H444" s="1">
        <v>31.847000000000001</v>
      </c>
      <c r="I444" s="65" t="s">
        <v>249</v>
      </c>
      <c r="J444" s="67">
        <v>5.8410000000000002</v>
      </c>
    </row>
    <row r="445" spans="1:10" x14ac:dyDescent="0.4">
      <c r="A445" s="65" t="s">
        <v>0</v>
      </c>
      <c r="B445" s="67">
        <v>0.23899999999999999</v>
      </c>
      <c r="C445" s="64"/>
      <c r="D445" s="65" t="s">
        <v>0</v>
      </c>
      <c r="E445" s="67">
        <v>0.23899999999999999</v>
      </c>
      <c r="F445" s="64"/>
      <c r="G445" s="65" t="s">
        <v>0</v>
      </c>
      <c r="H445" s="67">
        <v>0.23899999999999999</v>
      </c>
      <c r="I445" s="64"/>
      <c r="J445" s="64"/>
    </row>
    <row r="446" spans="1:10" x14ac:dyDescent="0.4">
      <c r="A446" s="68" t="s">
        <v>1</v>
      </c>
      <c r="B446" s="1">
        <v>3.62</v>
      </c>
      <c r="C446" s="64"/>
      <c r="D446" s="68" t="s">
        <v>1</v>
      </c>
      <c r="E446" s="1">
        <v>3.62</v>
      </c>
      <c r="F446" s="64"/>
      <c r="G446" s="68" t="s">
        <v>1</v>
      </c>
      <c r="H446" s="1">
        <v>3.62</v>
      </c>
      <c r="J446" s="64"/>
    </row>
    <row r="448" spans="1:10" x14ac:dyDescent="0.4">
      <c r="A448" s="65" t="s">
        <v>45</v>
      </c>
      <c r="B448" s="66" t="s">
        <v>161</v>
      </c>
      <c r="C448" s="64"/>
      <c r="D448" s="65" t="s">
        <v>170</v>
      </c>
      <c r="E448" s="66" t="s">
        <v>161</v>
      </c>
      <c r="F448" s="64"/>
      <c r="G448" s="65" t="s">
        <v>168</v>
      </c>
      <c r="H448" s="66" t="s">
        <v>328</v>
      </c>
      <c r="I448" s="64"/>
      <c r="J448" s="64"/>
    </row>
    <row r="449" spans="1:10" x14ac:dyDescent="0.4">
      <c r="A449" s="65" t="s">
        <v>11</v>
      </c>
      <c r="B449" s="50">
        <v>-3.6695000000000002</v>
      </c>
      <c r="C449" s="64"/>
      <c r="D449" s="65" t="s">
        <v>11</v>
      </c>
      <c r="E449" s="50">
        <v>-3.7507000000000001</v>
      </c>
      <c r="F449" s="64"/>
      <c r="G449" s="65" t="s">
        <v>11</v>
      </c>
      <c r="H449" s="50">
        <v>-3.7130000000000001</v>
      </c>
      <c r="I449" s="65" t="s">
        <v>2</v>
      </c>
      <c r="J449" s="1">
        <v>3.5369999999999999</v>
      </c>
    </row>
    <row r="450" spans="1:10" x14ac:dyDescent="0.4">
      <c r="A450" s="65" t="s">
        <v>20</v>
      </c>
      <c r="B450" s="69">
        <v>32.330980048250005</v>
      </c>
      <c r="C450" s="64"/>
      <c r="D450" s="65" t="s">
        <v>20</v>
      </c>
      <c r="E450" s="69">
        <v>31.706</v>
      </c>
      <c r="F450" s="64"/>
      <c r="G450" s="65" t="s">
        <v>20</v>
      </c>
      <c r="H450" s="1">
        <v>31.672231932347774</v>
      </c>
      <c r="I450" s="65" t="s">
        <v>249</v>
      </c>
      <c r="J450" s="1">
        <v>5.8466610000000001</v>
      </c>
    </row>
    <row r="451" spans="1:10" x14ac:dyDescent="0.4">
      <c r="A451" s="65" t="s">
        <v>0</v>
      </c>
      <c r="B451" s="67">
        <v>0.26</v>
      </c>
      <c r="C451" s="64"/>
      <c r="D451" s="65" t="s">
        <v>0</v>
      </c>
      <c r="E451" s="67">
        <v>0.26</v>
      </c>
      <c r="F451" s="64"/>
      <c r="G451" s="65" t="s">
        <v>0</v>
      </c>
      <c r="H451" s="67">
        <v>0.26</v>
      </c>
      <c r="I451" s="66" t="s">
        <v>245</v>
      </c>
      <c r="J451" s="1">
        <v>1.653</v>
      </c>
    </row>
    <row r="452" spans="1:10" x14ac:dyDescent="0.4">
      <c r="A452" s="68" t="s">
        <v>1</v>
      </c>
      <c r="B452" s="1">
        <v>3.4940000000000002</v>
      </c>
      <c r="C452" s="64"/>
      <c r="D452" s="68" t="s">
        <v>1</v>
      </c>
      <c r="E452" s="1">
        <v>3.4940000000000002</v>
      </c>
      <c r="F452" s="64"/>
      <c r="G452" s="68" t="s">
        <v>1</v>
      </c>
      <c r="H452" s="1">
        <v>3.4940000000000002</v>
      </c>
      <c r="J452" s="64"/>
    </row>
    <row r="454" spans="1:10" x14ac:dyDescent="0.4">
      <c r="A454" s="65" t="s">
        <v>45</v>
      </c>
      <c r="B454" s="66" t="s">
        <v>212</v>
      </c>
      <c r="C454" s="64"/>
      <c r="D454" s="65" t="s">
        <v>170</v>
      </c>
      <c r="E454" s="66" t="s">
        <v>212</v>
      </c>
      <c r="F454" s="64"/>
      <c r="G454" s="65" t="s">
        <v>168</v>
      </c>
      <c r="H454" s="66" t="s">
        <v>212</v>
      </c>
      <c r="I454" s="64"/>
      <c r="J454" s="64"/>
    </row>
    <row r="455" spans="1:10" x14ac:dyDescent="0.4">
      <c r="A455" s="65" t="s">
        <v>11</v>
      </c>
      <c r="B455" s="50">
        <v>-4.1007999999999996</v>
      </c>
      <c r="C455" s="64"/>
      <c r="D455" s="65" t="s">
        <v>11</v>
      </c>
      <c r="E455" s="50">
        <v>-3.9339</v>
      </c>
      <c r="F455" s="64"/>
      <c r="G455" s="65" t="s">
        <v>11</v>
      </c>
      <c r="H455" s="50">
        <v>-4.0557999999999996</v>
      </c>
      <c r="I455" s="65" t="s">
        <v>2</v>
      </c>
      <c r="J455" s="1">
        <v>4.0069999999999997</v>
      </c>
    </row>
    <row r="456" spans="1:10" x14ac:dyDescent="0.4">
      <c r="A456" s="65" t="s">
        <v>20</v>
      </c>
      <c r="B456" s="69">
        <v>45.384999999999998</v>
      </c>
      <c r="C456" s="64"/>
      <c r="D456" s="65" t="s">
        <v>20</v>
      </c>
      <c r="E456" s="69">
        <v>45.380492891999999</v>
      </c>
      <c r="F456" s="64"/>
      <c r="G456" s="65" t="s">
        <v>20</v>
      </c>
      <c r="H456" s="1">
        <v>45.325877036908921</v>
      </c>
      <c r="I456" s="65" t="s">
        <v>249</v>
      </c>
      <c r="J456" s="67">
        <f>J455*J457</f>
        <v>6.5193889999999994</v>
      </c>
    </row>
    <row r="457" spans="1:10" x14ac:dyDescent="0.4">
      <c r="A457" s="65" t="s">
        <v>0</v>
      </c>
      <c r="B457" s="67">
        <v>0.151</v>
      </c>
      <c r="C457" s="64"/>
      <c r="D457" s="65" t="s">
        <v>0</v>
      </c>
      <c r="E457" s="67">
        <v>0.151</v>
      </c>
      <c r="F457" s="64"/>
      <c r="G457" s="65" t="s">
        <v>0</v>
      </c>
      <c r="H457" s="67">
        <v>0.151</v>
      </c>
      <c r="I457" s="66" t="s">
        <v>245</v>
      </c>
      <c r="J457" s="1">
        <v>1.627</v>
      </c>
    </row>
    <row r="458" spans="1:10" x14ac:dyDescent="0.4">
      <c r="A458" s="68" t="s">
        <v>1</v>
      </c>
      <c r="B458" s="1">
        <v>2.0489999999999999</v>
      </c>
      <c r="C458" s="64"/>
      <c r="D458" s="68" t="s">
        <v>1</v>
      </c>
      <c r="E458" s="1">
        <v>2.0489999999999999</v>
      </c>
      <c r="F458" s="64"/>
      <c r="G458" s="68" t="s">
        <v>1</v>
      </c>
      <c r="H458" s="1">
        <v>2.0489999999999999</v>
      </c>
      <c r="J458" s="64"/>
    </row>
    <row r="460" spans="1:10" x14ac:dyDescent="0.4">
      <c r="A460" s="65" t="s">
        <v>45</v>
      </c>
      <c r="B460" s="66" t="s">
        <v>157</v>
      </c>
      <c r="C460" s="64"/>
      <c r="D460" s="65" t="s">
        <v>170</v>
      </c>
      <c r="E460" s="66" t="s">
        <v>157</v>
      </c>
      <c r="F460" s="64"/>
      <c r="G460" s="65" t="s">
        <v>168</v>
      </c>
      <c r="H460" s="66" t="s">
        <v>329</v>
      </c>
      <c r="I460" s="64"/>
      <c r="J460" s="64"/>
    </row>
    <row r="461" spans="1:10" x14ac:dyDescent="0.4">
      <c r="A461" s="65" t="s">
        <v>11</v>
      </c>
      <c r="B461" s="50">
        <v>-7.4138999999999999</v>
      </c>
      <c r="C461" s="64"/>
      <c r="D461" s="65" t="s">
        <v>11</v>
      </c>
      <c r="E461" s="50">
        <v>-7.2039</v>
      </c>
      <c r="F461" s="64"/>
      <c r="G461" s="65" t="s">
        <v>11</v>
      </c>
      <c r="H461" s="50">
        <v>-7.3070000000000004</v>
      </c>
      <c r="I461" s="65" t="s">
        <v>2</v>
      </c>
      <c r="J461" s="1">
        <v>3.552</v>
      </c>
    </row>
    <row r="462" spans="1:10" x14ac:dyDescent="0.4">
      <c r="A462" s="65" t="s">
        <v>20</v>
      </c>
      <c r="B462" s="69">
        <v>32.029000000000003</v>
      </c>
      <c r="C462" s="64"/>
      <c r="D462" s="65" t="s">
        <v>20</v>
      </c>
      <c r="E462" s="69">
        <v>32.433946915999996</v>
      </c>
      <c r="F462" s="64"/>
      <c r="G462" s="65" t="s">
        <v>20</v>
      </c>
      <c r="H462" s="1">
        <v>32.600839905693441</v>
      </c>
      <c r="I462" s="65" t="s">
        <v>249</v>
      </c>
      <c r="J462" s="67">
        <v>5.9673600000000002</v>
      </c>
    </row>
    <row r="463" spans="1:10" x14ac:dyDescent="0.4">
      <c r="A463" s="65" t="s">
        <v>0</v>
      </c>
      <c r="B463" s="67">
        <v>0.34599999999999997</v>
      </c>
      <c r="C463" s="64"/>
      <c r="D463" s="65" t="s">
        <v>0</v>
      </c>
      <c r="E463" s="67">
        <v>0.34599999999999997</v>
      </c>
      <c r="F463" s="64"/>
      <c r="G463" s="65" t="s">
        <v>0</v>
      </c>
      <c r="H463" s="67">
        <v>0.34599999999999997</v>
      </c>
      <c r="I463" s="66" t="s">
        <v>245</v>
      </c>
      <c r="J463" s="1">
        <v>1.68</v>
      </c>
    </row>
    <row r="464" spans="1:10" x14ac:dyDescent="0.4">
      <c r="A464" s="68" t="s">
        <v>1</v>
      </c>
      <c r="B464" s="1">
        <v>2.3109999999999999</v>
      </c>
      <c r="C464" s="64"/>
      <c r="D464" s="68" t="s">
        <v>1</v>
      </c>
      <c r="E464" s="1">
        <v>2.3109999999999999</v>
      </c>
      <c r="F464" s="64"/>
      <c r="G464" s="68" t="s">
        <v>1</v>
      </c>
      <c r="H464" s="1">
        <v>2.3109999999999999</v>
      </c>
      <c r="J464" s="64"/>
    </row>
    <row r="466" spans="1:10" x14ac:dyDescent="0.4">
      <c r="A466" s="65" t="s">
        <v>45</v>
      </c>
      <c r="B466" s="66" t="s">
        <v>214</v>
      </c>
      <c r="C466" s="64"/>
      <c r="D466" s="65" t="s">
        <v>170</v>
      </c>
      <c r="E466" s="66" t="s">
        <v>330</v>
      </c>
      <c r="F466" s="64"/>
      <c r="G466" s="65" t="s">
        <v>168</v>
      </c>
      <c r="H466" s="66" t="s">
        <v>330</v>
      </c>
      <c r="I466" s="64"/>
      <c r="J466" s="64"/>
    </row>
    <row r="467" spans="1:10" x14ac:dyDescent="0.4">
      <c r="A467" s="65" t="s">
        <v>11</v>
      </c>
      <c r="B467" s="50">
        <v>-9.5146999999999995</v>
      </c>
      <c r="C467" s="64"/>
      <c r="D467" s="65" t="s">
        <v>11</v>
      </c>
      <c r="E467" s="50">
        <v>-9.2207000000000008</v>
      </c>
      <c r="F467" s="64"/>
      <c r="G467" s="65" t="s">
        <v>11</v>
      </c>
      <c r="H467" s="50">
        <v>-9.3926999999999996</v>
      </c>
      <c r="I467" s="65" t="s">
        <v>2</v>
      </c>
      <c r="J467" s="1">
        <v>3.19</v>
      </c>
    </row>
    <row r="468" spans="1:10" x14ac:dyDescent="0.4">
      <c r="A468" s="65" t="s">
        <v>20</v>
      </c>
      <c r="B468" s="69">
        <v>25.21</v>
      </c>
      <c r="C468" s="64"/>
      <c r="D468" s="65" t="s">
        <v>20</v>
      </c>
      <c r="E468" s="69">
        <v>24.857124866500001</v>
      </c>
      <c r="F468" s="64"/>
      <c r="G468" s="65" t="s">
        <v>20</v>
      </c>
      <c r="H468" s="1">
        <v>25.048422779465568</v>
      </c>
      <c r="I468" s="65" t="s">
        <v>249</v>
      </c>
      <c r="J468" s="67">
        <f>J467*J469</f>
        <v>5.6845800000000004</v>
      </c>
    </row>
    <row r="469" spans="1:10" x14ac:dyDescent="0.4">
      <c r="A469" s="65" t="s">
        <v>0</v>
      </c>
      <c r="B469" s="67">
        <v>0.57699999999999996</v>
      </c>
      <c r="C469" s="64"/>
      <c r="D469" s="65" t="s">
        <v>0</v>
      </c>
      <c r="E469" s="67">
        <v>0.57699999999999996</v>
      </c>
      <c r="F469" s="64"/>
      <c r="G469" s="65" t="s">
        <v>0</v>
      </c>
      <c r="H469" s="67">
        <v>0.57699999999999996</v>
      </c>
      <c r="I469" s="66" t="s">
        <v>245</v>
      </c>
      <c r="J469" s="1">
        <v>1.782</v>
      </c>
    </row>
    <row r="470" spans="1:10" x14ac:dyDescent="0.4">
      <c r="A470" s="68" t="s">
        <v>1</v>
      </c>
      <c r="B470" s="1">
        <v>2.94</v>
      </c>
      <c r="C470" s="64"/>
      <c r="D470" s="68" t="s">
        <v>1</v>
      </c>
      <c r="E470" s="1">
        <v>2.94</v>
      </c>
      <c r="F470" s="64"/>
      <c r="G470" s="68" t="s">
        <v>1</v>
      </c>
      <c r="H470" s="1">
        <v>2.94</v>
      </c>
      <c r="J470" s="64"/>
    </row>
    <row r="472" spans="1:10" x14ac:dyDescent="0.4">
      <c r="A472" s="65" t="s">
        <v>45</v>
      </c>
      <c r="B472" s="66" t="s">
        <v>215</v>
      </c>
      <c r="C472" s="64"/>
      <c r="D472" s="65" t="s">
        <v>170</v>
      </c>
      <c r="E472" s="66" t="s">
        <v>215</v>
      </c>
      <c r="F472" s="64"/>
      <c r="G472" s="65" t="s">
        <v>168</v>
      </c>
      <c r="H472" s="66" t="s">
        <v>215</v>
      </c>
      <c r="I472" s="64"/>
      <c r="J472" s="64"/>
    </row>
    <row r="473" spans="1:10" x14ac:dyDescent="0.4">
      <c r="A473" s="65" t="s">
        <v>11</v>
      </c>
      <c r="B473" s="50">
        <v>-10.919</v>
      </c>
      <c r="C473" s="64"/>
      <c r="D473" s="65" t="s">
        <v>11</v>
      </c>
      <c r="E473" s="50">
        <v>-11.02</v>
      </c>
      <c r="F473" s="64"/>
      <c r="G473" s="65" t="s">
        <v>11</v>
      </c>
      <c r="H473" s="50">
        <v>-10.929399999999999</v>
      </c>
      <c r="I473" s="65" t="s">
        <v>2</v>
      </c>
      <c r="J473" s="1">
        <v>2.9860000000000002</v>
      </c>
    </row>
    <row r="474" spans="1:10" x14ac:dyDescent="0.4">
      <c r="A474" s="65" t="s">
        <v>20</v>
      </c>
      <c r="B474" s="69">
        <v>21.765999999999998</v>
      </c>
      <c r="C474" s="64"/>
      <c r="D474" s="65" t="s">
        <v>20</v>
      </c>
      <c r="E474" s="69">
        <v>20.228000000000002</v>
      </c>
      <c r="F474" s="64"/>
      <c r="G474" s="65" t="s">
        <v>20</v>
      </c>
      <c r="H474" s="1">
        <v>21.154663170648895</v>
      </c>
      <c r="I474" s="65" t="s">
        <v>249</v>
      </c>
      <c r="J474" s="67">
        <f>J473*J475</f>
        <v>5.4793099999999999</v>
      </c>
    </row>
    <row r="475" spans="1:10" x14ac:dyDescent="0.4">
      <c r="A475" s="65" t="s">
        <v>0</v>
      </c>
      <c r="B475" s="67">
        <v>0.89900000000000002</v>
      </c>
      <c r="C475" s="64"/>
      <c r="D475" s="65" t="s">
        <v>0</v>
      </c>
      <c r="E475" s="67">
        <v>0.89900000000000002</v>
      </c>
      <c r="F475" s="64"/>
      <c r="G475" s="65" t="s">
        <v>0</v>
      </c>
      <c r="H475" s="67">
        <v>0.89900000000000002</v>
      </c>
      <c r="I475" s="66" t="s">
        <v>245</v>
      </c>
      <c r="J475" s="1">
        <v>1.835</v>
      </c>
    </row>
    <row r="476" spans="1:10" x14ac:dyDescent="0.4">
      <c r="A476" s="68" t="s">
        <v>1</v>
      </c>
      <c r="B476" s="1">
        <v>3.9710000000000001</v>
      </c>
      <c r="C476" s="64"/>
      <c r="D476" s="68" t="s">
        <v>1</v>
      </c>
      <c r="E476" s="1">
        <v>3.9710000000000001</v>
      </c>
      <c r="F476" s="64"/>
      <c r="G476" s="68" t="s">
        <v>1</v>
      </c>
      <c r="H476" s="1">
        <v>3.9710000000000001</v>
      </c>
      <c r="J476" s="64"/>
    </row>
    <row r="478" spans="1:10" x14ac:dyDescent="0.4">
      <c r="A478" s="65" t="s">
        <v>45</v>
      </c>
      <c r="B478" s="66" t="s">
        <v>217</v>
      </c>
      <c r="C478" s="64"/>
      <c r="D478" s="65" t="s">
        <v>170</v>
      </c>
      <c r="E478" s="66" t="s">
        <v>217</v>
      </c>
      <c r="F478" s="64"/>
      <c r="G478" s="65" t="s">
        <v>168</v>
      </c>
      <c r="H478" s="66" t="s">
        <v>217</v>
      </c>
      <c r="I478" s="64"/>
      <c r="J478" s="64"/>
    </row>
    <row r="479" spans="1:10" x14ac:dyDescent="0.4">
      <c r="A479" s="65" t="s">
        <v>11</v>
      </c>
      <c r="B479" s="50">
        <v>-12.060600000000001</v>
      </c>
      <c r="C479" s="64"/>
      <c r="D479" s="65" t="s">
        <v>11</v>
      </c>
      <c r="E479" s="50">
        <v>-12.500299999999999</v>
      </c>
      <c r="F479" s="64"/>
      <c r="G479" s="65" t="s">
        <v>11</v>
      </c>
      <c r="H479" s="50">
        <v>-12.2058</v>
      </c>
      <c r="I479" s="65" t="s">
        <v>2</v>
      </c>
      <c r="J479" s="1">
        <v>2.7989999999999999</v>
      </c>
    </row>
    <row r="480" spans="1:10" x14ac:dyDescent="0.4">
      <c r="A480" s="65" t="s">
        <v>20</v>
      </c>
      <c r="B480" s="69">
        <v>20.620823744249996</v>
      </c>
      <c r="C480" s="64"/>
      <c r="D480" s="65" t="s">
        <v>20</v>
      </c>
      <c r="E480" s="69">
        <v>17.754999999999999</v>
      </c>
      <c r="F480" s="64"/>
      <c r="G480" s="65" t="s">
        <v>20</v>
      </c>
      <c r="H480" s="1">
        <v>20.557354831786775</v>
      </c>
      <c r="I480" s="65" t="s">
        <v>249</v>
      </c>
      <c r="J480" s="67">
        <f>J479*J481</f>
        <v>6.0598349999999996</v>
      </c>
    </row>
    <row r="481" spans="1:10" x14ac:dyDescent="0.4">
      <c r="A481" s="65" t="s">
        <v>0</v>
      </c>
      <c r="B481" s="67">
        <v>1.272</v>
      </c>
      <c r="C481" s="64"/>
      <c r="D481" s="65" t="s">
        <v>0</v>
      </c>
      <c r="E481" s="67">
        <v>1.272</v>
      </c>
      <c r="F481" s="64"/>
      <c r="G481" s="65" t="s">
        <v>0</v>
      </c>
      <c r="H481" s="67">
        <v>1.272</v>
      </c>
      <c r="I481" s="66" t="s">
        <v>245</v>
      </c>
      <c r="J481" s="66">
        <v>2.165</v>
      </c>
    </row>
    <row r="482" spans="1:10" x14ac:dyDescent="0.4">
      <c r="A482" s="68" t="s">
        <v>1</v>
      </c>
      <c r="B482" s="1">
        <v>4.274</v>
      </c>
      <c r="C482" s="64"/>
      <c r="D482" s="68" t="s">
        <v>1</v>
      </c>
      <c r="E482" s="1">
        <v>4.274</v>
      </c>
      <c r="F482" s="64"/>
      <c r="G482" s="68" t="s">
        <v>1</v>
      </c>
      <c r="H482" s="1">
        <v>4.274</v>
      </c>
      <c r="J482" s="64"/>
    </row>
    <row r="484" spans="1:10" x14ac:dyDescent="0.4">
      <c r="A484" s="65" t="s">
        <v>45</v>
      </c>
      <c r="B484" s="66" t="s">
        <v>236</v>
      </c>
      <c r="C484" s="64"/>
      <c r="D484" s="65" t="s">
        <v>170</v>
      </c>
      <c r="E484" s="66" t="s">
        <v>236</v>
      </c>
      <c r="F484" s="64"/>
      <c r="G484" s="65" t="s">
        <v>168</v>
      </c>
      <c r="H484" s="66" t="s">
        <v>331</v>
      </c>
      <c r="I484" s="64"/>
      <c r="J484" s="64"/>
    </row>
    <row r="485" spans="1:10" x14ac:dyDescent="0.4">
      <c r="A485" s="65" t="s">
        <v>11</v>
      </c>
      <c r="B485" s="50">
        <v>-13.990600000000001</v>
      </c>
      <c r="C485" s="64"/>
      <c r="D485" s="65" t="s">
        <v>11</v>
      </c>
      <c r="E485" s="50">
        <v>-13.722099999999999</v>
      </c>
      <c r="F485" s="64"/>
      <c r="G485" s="65" t="s">
        <v>11</v>
      </c>
      <c r="H485" s="50">
        <v>-13.5847</v>
      </c>
      <c r="I485" s="65" t="s">
        <v>2</v>
      </c>
      <c r="J485" s="1">
        <v>3.4540000000000002</v>
      </c>
    </row>
    <row r="486" spans="1:10" x14ac:dyDescent="0.4">
      <c r="A486" s="65" t="s">
        <v>20</v>
      </c>
      <c r="B486" s="69">
        <v>27.449000000000002</v>
      </c>
      <c r="C486" s="64"/>
      <c r="D486" s="65" t="s">
        <v>20</v>
      </c>
      <c r="E486" s="69">
        <v>16.484000000000002</v>
      </c>
      <c r="F486" s="64"/>
      <c r="G486" s="65" t="s">
        <v>20</v>
      </c>
      <c r="H486" s="1">
        <v>26.942915125845268</v>
      </c>
      <c r="I486" s="65" t="s">
        <v>249</v>
      </c>
      <c r="J486" s="67">
        <v>5.2155400000000007</v>
      </c>
    </row>
    <row r="487" spans="1:10" x14ac:dyDescent="0.4">
      <c r="A487" s="65" t="s">
        <v>0</v>
      </c>
      <c r="B487" s="67"/>
      <c r="C487" s="64"/>
      <c r="D487" s="65" t="s">
        <v>0</v>
      </c>
      <c r="E487" s="67"/>
      <c r="F487" s="64"/>
      <c r="G487" s="65" t="s">
        <v>0</v>
      </c>
      <c r="H487" s="67"/>
      <c r="I487" s="66" t="s">
        <v>245</v>
      </c>
      <c r="J487" s="1">
        <v>1.51</v>
      </c>
    </row>
    <row r="488" spans="1:10" x14ac:dyDescent="0.4">
      <c r="A488" s="68" t="s">
        <v>1</v>
      </c>
      <c r="B488" s="1"/>
      <c r="C488" s="64"/>
      <c r="D488" s="68" t="s">
        <v>1</v>
      </c>
      <c r="E488" s="1"/>
      <c r="F488" s="64"/>
      <c r="G488" s="68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fit_1NN_FCC</vt:lpstr>
      <vt:lpstr>fit_1NN_BCC</vt:lpstr>
      <vt:lpstr>fit_1NN_HCP</vt:lpstr>
      <vt:lpstr>fit_1NN_SC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2024-11-27T03:20:39Z</dcterms:modified>
</cp:coreProperties>
</file>