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Маша\OneDrive\Рабочий стол\СА\"/>
    </mc:Choice>
  </mc:AlternateContent>
  <xr:revisionPtr revIDLastSave="0" documentId="13_ncr:1_{E9A9B66E-3752-445D-B05D-E690068D8316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Лист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0" i="1" l="1"/>
  <c r="E47" i="1"/>
  <c r="E45" i="1"/>
  <c r="E44" i="1"/>
  <c r="B8" i="1"/>
  <c r="B53" i="1" l="1"/>
  <c r="H53" i="1" s="1"/>
  <c r="B52" i="1"/>
  <c r="H52" i="1" s="1"/>
  <c r="B51" i="1"/>
  <c r="H51" i="1" s="1"/>
  <c r="B50" i="1"/>
  <c r="B47" i="1"/>
  <c r="B46" i="1"/>
  <c r="B45" i="1"/>
  <c r="B44" i="1"/>
  <c r="B29" i="1"/>
  <c r="B28" i="1"/>
  <c r="B27" i="1"/>
  <c r="B26" i="1"/>
  <c r="K24" i="1"/>
  <c r="J24" i="1"/>
  <c r="I24" i="1"/>
  <c r="H24" i="1"/>
  <c r="K23" i="1"/>
  <c r="J23" i="1"/>
  <c r="I23" i="1"/>
  <c r="H23" i="1"/>
  <c r="K22" i="1"/>
  <c r="J22" i="1"/>
  <c r="I22" i="1"/>
  <c r="H22" i="1"/>
  <c r="B18" i="1"/>
  <c r="B17" i="1"/>
  <c r="B16" i="1"/>
  <c r="B15" i="1"/>
  <c r="B11" i="1"/>
  <c r="B10" i="1"/>
  <c r="B9" i="1"/>
  <c r="B13" i="1" s="1"/>
  <c r="B48" i="1" l="1"/>
  <c r="H28" i="1"/>
  <c r="E51" i="1"/>
  <c r="H29" i="1"/>
  <c r="E46" i="1"/>
  <c r="H26" i="1"/>
  <c r="B31" i="1"/>
  <c r="B32" i="1" s="1"/>
  <c r="H27" i="1"/>
  <c r="E10" i="1"/>
  <c r="H30" i="1"/>
  <c r="K27" i="1" s="1"/>
  <c r="E52" i="1"/>
  <c r="H50" i="1"/>
  <c r="E9" i="1" l="1"/>
  <c r="E8" i="1"/>
  <c r="E11" i="1"/>
  <c r="K26" i="1"/>
  <c r="K29" i="1"/>
  <c r="K28" i="1"/>
  <c r="E15" i="1" l="1"/>
  <c r="E16" i="1" s="1"/>
  <c r="E18" i="1" s="1"/>
</calcChain>
</file>

<file path=xl/sharedStrings.xml><?xml version="1.0" encoding="utf-8"?>
<sst xmlns="http://schemas.openxmlformats.org/spreadsheetml/2006/main" count="115" uniqueCount="84">
  <si>
    <t>А1</t>
  </si>
  <si>
    <t>А2</t>
  </si>
  <si>
    <t>А3</t>
  </si>
  <si>
    <t>А4</t>
  </si>
  <si>
    <t>С1=</t>
  </si>
  <si>
    <t>v1</t>
  </si>
  <si>
    <t>С2=</t>
  </si>
  <si>
    <t>v2</t>
  </si>
  <si>
    <t>С3=</t>
  </si>
  <si>
    <t>v3</t>
  </si>
  <si>
    <t>С4=</t>
  </si>
  <si>
    <t>v4</t>
  </si>
  <si>
    <t>С=</t>
  </si>
  <si>
    <t>r1</t>
  </si>
  <si>
    <t>r2</t>
  </si>
  <si>
    <t>r3</t>
  </si>
  <si>
    <t>r4</t>
  </si>
  <si>
    <t>а1</t>
  </si>
  <si>
    <t>а2</t>
  </si>
  <si>
    <t>а3</t>
  </si>
  <si>
    <t>а4</t>
  </si>
  <si>
    <t>s1</t>
  </si>
  <si>
    <t>с1</t>
  </si>
  <si>
    <t>s2</t>
  </si>
  <si>
    <t>с2</t>
  </si>
  <si>
    <t>s3</t>
  </si>
  <si>
    <t>с3</t>
  </si>
  <si>
    <t>s4</t>
  </si>
  <si>
    <t>с4</t>
  </si>
  <si>
    <t>А</t>
  </si>
  <si>
    <t>с</t>
  </si>
  <si>
    <t>s</t>
  </si>
  <si>
    <t>w</t>
  </si>
  <si>
    <t>x1</t>
  </si>
  <si>
    <t>d1</t>
  </si>
  <si>
    <t>d2</t>
  </si>
  <si>
    <t>d3</t>
  </si>
  <si>
    <t>d4</t>
  </si>
  <si>
    <t>построить</t>
  </si>
  <si>
    <t>приобрести</t>
  </si>
  <si>
    <t>арендовать</t>
  </si>
  <si>
    <t>изменение режима</t>
  </si>
  <si>
    <t>v1=</t>
  </si>
  <si>
    <t>v2=</t>
  </si>
  <si>
    <t>v3=</t>
  </si>
  <si>
    <t>v4=</t>
  </si>
  <si>
    <t>наиболее предпочително, так как наибольший вес</t>
  </si>
  <si>
    <t>Матрица парных сравнений</t>
  </si>
  <si>
    <t>не требуется уточнее, так как &lt; 0,2</t>
  </si>
  <si>
    <t>Матрица экспертных оценок для метода предпочтений</t>
  </si>
  <si>
    <t>предпочительно</t>
  </si>
  <si>
    <t>предпочтительнее</t>
  </si>
  <si>
    <t>х2</t>
  </si>
  <si>
    <t>х3</t>
  </si>
  <si>
    <t>х4</t>
  </si>
  <si>
    <t>столбцы</t>
  </si>
  <si>
    <t>Саати</t>
  </si>
  <si>
    <t>Цены альтернатив</t>
  </si>
  <si>
    <t>Веса альтернатив</t>
  </si>
  <si>
    <t>Сумма столбцов</t>
  </si>
  <si>
    <t>Сумма цен</t>
  </si>
  <si>
    <t>лямбда</t>
  </si>
  <si>
    <t>сумма r*v</t>
  </si>
  <si>
    <t>ИС (инд.согл-ти)</t>
  </si>
  <si>
    <t>(л-4)/(4-1)</t>
  </si>
  <si>
    <t>м-ца 4х4</t>
  </si>
  <si>
    <t>СлС (сл.согл-ть)</t>
  </si>
  <si>
    <t>ОС (отн-е согл-ти)</t>
  </si>
  <si>
    <t>Предпочтений</t>
  </si>
  <si>
    <t>Ранга</t>
  </si>
  <si>
    <t>4-х</t>
  </si>
  <si>
    <t>Суммы альтернатив</t>
  </si>
  <si>
    <t>Проверка согласованности</t>
  </si>
  <si>
    <t>1. Суммы оценок</t>
  </si>
  <si>
    <t>2. Вспомогательные А, S</t>
  </si>
  <si>
    <t>недостаточная степень согласованности, так как &lt; 0,5</t>
  </si>
  <si>
    <t>Сумма альтернатив</t>
  </si>
  <si>
    <t>1. Средняя оценка альтернативы</t>
  </si>
  <si>
    <t>2. Дисперсии оценок</t>
  </si>
  <si>
    <t>Дисперсии</t>
  </si>
  <si>
    <t>(отклонение от средних)</t>
  </si>
  <si>
    <t>3. Дисперсии альтернатив</t>
  </si>
  <si>
    <t>3. Конкордация</t>
  </si>
  <si>
    <t>Коэфф конкордации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</si>
</sst>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"/>
    <numFmt numFmtId="165" formatCode="0.000"/>
    <numFmt numFmtId="166" formatCode="0.0000"/>
    <numFmt numFmtId="167" formatCode="0.0"/>
  </numFmts>
  <fonts count="5" x14ac:knownFonts="1">
    <font>
      <sz val="11"/>
      <color rgb="FF000000"/>
      <name val="Calibri"/>
      <scheme val="minor"/>
    </font>
    <font>
      <sz val="11"/>
      <name val="Calibri"/>
    </font>
    <font>
      <sz val="11"/>
      <name val="Calibri"/>
    </font>
    <font>
      <sz val="11"/>
      <color rgb="FF000000"/>
      <name val="Calibri"/>
      <family val="2"/>
      <charset val="204"/>
      <scheme val="minor"/>
    </font>
    <font>
      <sz val="11"/>
      <name val="Calibr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8D4F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6">
    <xf numFmtId="0" fontId="0" fillId="0" borderId="0" xfId="0" applyFont="1" applyAlignment="1"/>
    <xf numFmtId="0" fontId="1" fillId="0" borderId="0" xfId="0" applyFont="1"/>
    <xf numFmtId="164" fontId="1" fillId="0" borderId="0" xfId="0" applyNumberFormat="1" applyFont="1"/>
    <xf numFmtId="0" fontId="2" fillId="0" borderId="0" xfId="0" applyFont="1"/>
    <xf numFmtId="0" fontId="1" fillId="0" borderId="0" xfId="0" applyFont="1" applyBorder="1"/>
    <xf numFmtId="12" fontId="1" fillId="0" borderId="0" xfId="0" applyNumberFormat="1" applyFont="1" applyBorder="1"/>
    <xf numFmtId="0" fontId="1" fillId="0" borderId="5" xfId="0" applyFont="1" applyBorder="1"/>
    <xf numFmtId="12" fontId="1" fillId="0" borderId="7" xfId="0" applyNumberFormat="1" applyFont="1" applyBorder="1"/>
    <xf numFmtId="0" fontId="1" fillId="0" borderId="8" xfId="0" applyFont="1" applyBorder="1"/>
    <xf numFmtId="0" fontId="1" fillId="2" borderId="1" xfId="0" applyFont="1" applyFill="1" applyBorder="1"/>
    <xf numFmtId="2" fontId="1" fillId="0" borderId="0" xfId="0" applyNumberFormat="1" applyFont="1" applyBorder="1"/>
    <xf numFmtId="12" fontId="1" fillId="0" borderId="5" xfId="0" applyNumberFormat="1" applyFont="1" applyBorder="1"/>
    <xf numFmtId="0" fontId="1" fillId="0" borderId="0" xfId="0" applyNumberFormat="1" applyFont="1" applyBorder="1" applyAlignment="1">
      <alignment horizontal="right" vertical="center"/>
    </xf>
    <xf numFmtId="0" fontId="1" fillId="0" borderId="7" xfId="0" applyNumberFormat="1" applyFont="1" applyBorder="1"/>
    <xf numFmtId="0" fontId="0" fillId="0" borderId="3" xfId="0" applyFont="1" applyBorder="1" applyAlignment="1"/>
    <xf numFmtId="0" fontId="0" fillId="0" borderId="5" xfId="0" applyFont="1" applyBorder="1" applyAlignment="1"/>
    <xf numFmtId="0" fontId="1" fillId="3" borderId="14" xfId="0" applyFont="1" applyFill="1" applyBorder="1"/>
    <xf numFmtId="0" fontId="1" fillId="3" borderId="12" xfId="0" applyFont="1" applyFill="1" applyBorder="1"/>
    <xf numFmtId="0" fontId="1" fillId="3" borderId="13" xfId="0" applyFont="1" applyFill="1" applyBorder="1"/>
    <xf numFmtId="0" fontId="0" fillId="3" borderId="2" xfId="0" applyFont="1" applyFill="1" applyBorder="1" applyAlignment="1"/>
    <xf numFmtId="0" fontId="0" fillId="3" borderId="4" xfId="0" applyFont="1" applyFill="1" applyBorder="1" applyAlignment="1"/>
    <xf numFmtId="0" fontId="0" fillId="3" borderId="6" xfId="0" applyFont="1" applyFill="1" applyBorder="1" applyAlignment="1"/>
    <xf numFmtId="0" fontId="0" fillId="0" borderId="8" xfId="0" applyFont="1" applyBorder="1" applyAlignment="1"/>
    <xf numFmtId="0" fontId="0" fillId="0" borderId="14" xfId="0" applyFont="1" applyBorder="1" applyAlignment="1"/>
    <xf numFmtId="0" fontId="0" fillId="0" borderId="12" xfId="0" applyFont="1" applyBorder="1" applyAlignment="1"/>
    <xf numFmtId="0" fontId="0" fillId="0" borderId="13" xfId="0" applyFont="1" applyBorder="1" applyAlignment="1"/>
    <xf numFmtId="0" fontId="0" fillId="0" borderId="11" xfId="0" applyFont="1" applyBorder="1" applyAlignment="1"/>
    <xf numFmtId="166" fontId="0" fillId="0" borderId="3" xfId="0" applyNumberFormat="1" applyFont="1" applyBorder="1" applyAlignment="1"/>
    <xf numFmtId="166" fontId="0" fillId="0" borderId="5" xfId="0" applyNumberFormat="1" applyFont="1" applyBorder="1" applyAlignment="1"/>
    <xf numFmtId="166" fontId="1" fillId="0" borderId="8" xfId="0" applyNumberFormat="1" applyFont="1" applyBorder="1"/>
    <xf numFmtId="166" fontId="0" fillId="0" borderId="0" xfId="0" applyNumberFormat="1" applyFont="1" applyAlignment="1"/>
    <xf numFmtId="166" fontId="0" fillId="0" borderId="13" xfId="0" applyNumberFormat="1" applyFont="1" applyBorder="1" applyAlignment="1"/>
    <xf numFmtId="2" fontId="0" fillId="0" borderId="14" xfId="0" applyNumberFormat="1" applyFont="1" applyBorder="1" applyAlignment="1"/>
    <xf numFmtId="2" fontId="0" fillId="0" borderId="12" xfId="0" applyNumberFormat="1" applyFont="1" applyBorder="1" applyAlignment="1"/>
    <xf numFmtId="2" fontId="0" fillId="0" borderId="13" xfId="0" applyNumberFormat="1" applyFont="1" applyBorder="1" applyAlignment="1"/>
    <xf numFmtId="166" fontId="0" fillId="0" borderId="11" xfId="0" applyNumberFormat="1" applyFont="1" applyFill="1" applyBorder="1" applyAlignment="1"/>
    <xf numFmtId="0" fontId="0" fillId="3" borderId="1" xfId="0" applyFont="1" applyFill="1" applyBorder="1" applyAlignment="1"/>
    <xf numFmtId="0" fontId="0" fillId="3" borderId="14" xfId="0" applyFont="1" applyFill="1" applyBorder="1" applyAlignment="1"/>
    <xf numFmtId="0" fontId="0" fillId="3" borderId="12" xfId="0" applyFont="1" applyFill="1" applyBorder="1" applyAlignment="1"/>
    <xf numFmtId="0" fontId="0" fillId="3" borderId="13" xfId="0" applyFont="1" applyFill="1" applyBorder="1" applyAlignment="1"/>
    <xf numFmtId="2" fontId="1" fillId="0" borderId="3" xfId="0" applyNumberFormat="1" applyFont="1" applyBorder="1"/>
    <xf numFmtId="2" fontId="1" fillId="0" borderId="5" xfId="0" applyNumberFormat="1" applyFont="1" applyBorder="1"/>
    <xf numFmtId="2" fontId="1" fillId="0" borderId="8" xfId="0" applyNumberFormat="1" applyFont="1" applyBorder="1"/>
    <xf numFmtId="0" fontId="3" fillId="3" borderId="12" xfId="0" applyFont="1" applyFill="1" applyBorder="1" applyAlignment="1"/>
    <xf numFmtId="166" fontId="0" fillId="0" borderId="8" xfId="0" applyNumberFormat="1" applyFont="1" applyBorder="1" applyAlignment="1"/>
    <xf numFmtId="0" fontId="3" fillId="0" borderId="0" xfId="0" applyFont="1" applyAlignment="1"/>
    <xf numFmtId="0" fontId="0" fillId="0" borderId="0" xfId="0" applyFont="1" applyBorder="1" applyAlignment="1"/>
    <xf numFmtId="0" fontId="0" fillId="0" borderId="7" xfId="0" applyFont="1" applyBorder="1" applyAlignment="1"/>
    <xf numFmtId="0" fontId="0" fillId="2" borderId="10" xfId="0" applyFont="1" applyFill="1" applyBorder="1" applyAlignment="1"/>
    <xf numFmtId="0" fontId="0" fillId="2" borderId="11" xfId="0" applyFont="1" applyFill="1" applyBorder="1" applyAlignment="1"/>
    <xf numFmtId="0" fontId="0" fillId="0" borderId="1" xfId="0" applyFont="1" applyBorder="1" applyAlignment="1"/>
    <xf numFmtId="0" fontId="0" fillId="2" borderId="12" xfId="0" applyFont="1" applyFill="1" applyBorder="1" applyAlignment="1"/>
    <xf numFmtId="0" fontId="0" fillId="2" borderId="13" xfId="0" applyFont="1" applyFill="1" applyBorder="1" applyAlignment="1"/>
    <xf numFmtId="166" fontId="0" fillId="0" borderId="0" xfId="0" applyNumberFormat="1" applyFont="1" applyBorder="1" applyAlignment="1"/>
    <xf numFmtId="0" fontId="0" fillId="0" borderId="0" xfId="0" applyFont="1" applyFill="1" applyBorder="1" applyAlignment="1"/>
    <xf numFmtId="164" fontId="1" fillId="2" borderId="10" xfId="0" applyNumberFormat="1" applyFont="1" applyFill="1" applyBorder="1" applyAlignment="1">
      <alignment horizontal="center" vertical="center"/>
    </xf>
    <xf numFmtId="0" fontId="0" fillId="2" borderId="10" xfId="0" applyFont="1" applyFill="1" applyBorder="1" applyAlignment="1">
      <alignment horizontal="center" vertical="center"/>
    </xf>
    <xf numFmtId="0" fontId="0" fillId="2" borderId="11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0" fillId="2" borderId="1" xfId="0" applyFont="1" applyFill="1" applyBorder="1" applyAlignment="1"/>
    <xf numFmtId="0" fontId="0" fillId="2" borderId="1" xfId="0" applyFont="1" applyFill="1" applyBorder="1" applyAlignment="1">
      <alignment horizontal="center"/>
    </xf>
    <xf numFmtId="0" fontId="0" fillId="2" borderId="12" xfId="0" applyFont="1" applyFill="1" applyBorder="1" applyAlignment="1">
      <alignment horizontal="center"/>
    </xf>
    <xf numFmtId="0" fontId="0" fillId="2" borderId="13" xfId="0" applyFont="1" applyFill="1" applyBorder="1" applyAlignment="1">
      <alignment horizontal="center"/>
    </xf>
    <xf numFmtId="167" fontId="1" fillId="0" borderId="14" xfId="0" applyNumberFormat="1" applyFont="1" applyBorder="1"/>
    <xf numFmtId="167" fontId="1" fillId="0" borderId="12" xfId="0" applyNumberFormat="1" applyFont="1" applyBorder="1"/>
    <xf numFmtId="0" fontId="2" fillId="0" borderId="0" xfId="0" applyFont="1" applyBorder="1"/>
    <xf numFmtId="0" fontId="2" fillId="0" borderId="5" xfId="0" applyFont="1" applyBorder="1"/>
    <xf numFmtId="0" fontId="2" fillId="0" borderId="7" xfId="0" applyFont="1" applyBorder="1"/>
    <xf numFmtId="0" fontId="2" fillId="0" borderId="8" xfId="0" applyFont="1" applyBorder="1"/>
    <xf numFmtId="0" fontId="2" fillId="2" borderId="12" xfId="0" applyFont="1" applyFill="1" applyBorder="1"/>
    <xf numFmtId="0" fontId="2" fillId="2" borderId="13" xfId="0" applyFont="1" applyFill="1" applyBorder="1"/>
    <xf numFmtId="0" fontId="2" fillId="2" borderId="10" xfId="0" applyFont="1" applyFill="1" applyBorder="1"/>
    <xf numFmtId="0" fontId="2" fillId="2" borderId="11" xfId="0" applyFont="1" applyFill="1" applyBorder="1"/>
    <xf numFmtId="0" fontId="2" fillId="3" borderId="14" xfId="0" applyFont="1" applyFill="1" applyBorder="1"/>
    <xf numFmtId="0" fontId="4" fillId="3" borderId="12" xfId="0" applyFont="1" applyFill="1" applyBorder="1"/>
    <xf numFmtId="0" fontId="4" fillId="3" borderId="14" xfId="0" applyFont="1" applyFill="1" applyBorder="1"/>
    <xf numFmtId="0" fontId="4" fillId="3" borderId="13" xfId="0" applyFont="1" applyFill="1" applyBorder="1"/>
    <xf numFmtId="0" fontId="2" fillId="3" borderId="1" xfId="0" applyFont="1" applyFill="1" applyBorder="1"/>
    <xf numFmtId="0" fontId="4" fillId="3" borderId="2" xfId="0" applyFont="1" applyFill="1" applyBorder="1" applyAlignment="1"/>
    <xf numFmtId="0" fontId="4" fillId="3" borderId="4" xfId="0" applyFont="1" applyFill="1" applyBorder="1" applyAlignment="1"/>
    <xf numFmtId="0" fontId="4" fillId="3" borderId="6" xfId="0" applyFont="1" applyFill="1" applyBorder="1" applyAlignment="1"/>
    <xf numFmtId="165" fontId="0" fillId="0" borderId="3" xfId="0" applyNumberFormat="1" applyFont="1" applyBorder="1" applyAlignment="1"/>
    <xf numFmtId="165" fontId="0" fillId="0" borderId="5" xfId="0" applyNumberFormat="1" applyFont="1" applyBorder="1" applyAlignment="1"/>
    <xf numFmtId="165" fontId="0" fillId="0" borderId="8" xfId="0" applyNumberFormat="1" applyFont="1" applyBorder="1" applyAlignment="1"/>
    <xf numFmtId="0" fontId="2" fillId="3" borderId="14" xfId="0" applyFont="1" applyFill="1" applyBorder="1" applyAlignment="1"/>
    <xf numFmtId="0" fontId="1" fillId="3" borderId="12" xfId="0" applyFont="1" applyFill="1" applyBorder="1" applyAlignment="1"/>
    <xf numFmtId="0" fontId="1" fillId="3" borderId="13" xfId="0" applyFont="1" applyFill="1" applyBorder="1" applyAlignment="1"/>
    <xf numFmtId="0" fontId="1" fillId="3" borderId="14" xfId="0" applyFont="1" applyFill="1" applyBorder="1" applyAlignment="1"/>
    <xf numFmtId="0" fontId="2" fillId="3" borderId="12" xfId="0" applyFont="1" applyFill="1" applyBorder="1" applyAlignment="1"/>
    <xf numFmtId="0" fontId="2" fillId="3" borderId="13" xfId="0" applyFont="1" applyFill="1" applyBorder="1" applyAlignment="1"/>
    <xf numFmtId="0" fontId="3" fillId="2" borderId="9" xfId="0" applyFont="1" applyFill="1" applyBorder="1" applyAlignment="1">
      <alignment horizontal="center"/>
    </xf>
    <xf numFmtId="0" fontId="0" fillId="2" borderId="10" xfId="0" applyFont="1" applyFill="1" applyBorder="1" applyAlignment="1">
      <alignment horizontal="center"/>
    </xf>
    <xf numFmtId="0" fontId="0" fillId="2" borderId="11" xfId="0" applyFont="1" applyFill="1" applyBorder="1" applyAlignment="1">
      <alignment horizontal="center"/>
    </xf>
    <xf numFmtId="164" fontId="4" fillId="2" borderId="9" xfId="0" applyNumberFormat="1" applyFont="1" applyFill="1" applyBorder="1" applyAlignment="1">
      <alignment horizontal="center"/>
    </xf>
    <xf numFmtId="164" fontId="1" fillId="2" borderId="10" xfId="0" applyNumberFormat="1" applyFont="1" applyFill="1" applyBorder="1" applyAlignment="1">
      <alignment horizontal="center"/>
    </xf>
    <xf numFmtId="164" fontId="1" fillId="2" borderId="11" xfId="0" applyNumberFormat="1" applyFont="1" applyFill="1" applyBorder="1" applyAlignment="1">
      <alignment horizontal="center"/>
    </xf>
    <xf numFmtId="0" fontId="1" fillId="0" borderId="0" xfId="0" applyFont="1" applyFill="1" applyBorder="1" applyAlignment="1"/>
    <xf numFmtId="0" fontId="0" fillId="4" borderId="14" xfId="0" applyFont="1" applyFill="1" applyBorder="1" applyAlignment="1"/>
    <xf numFmtId="164" fontId="1" fillId="0" borderId="0" xfId="0" applyNumberFormat="1" applyFont="1" applyAlignment="1">
      <alignment horizontal="right"/>
    </xf>
    <xf numFmtId="0" fontId="0" fillId="0" borderId="12" xfId="0" applyFont="1" applyFill="1" applyBorder="1" applyAlignment="1"/>
    <xf numFmtId="0" fontId="4" fillId="0" borderId="12" xfId="0" applyFont="1" applyFill="1" applyBorder="1" applyAlignment="1"/>
    <xf numFmtId="0" fontId="4" fillId="0" borderId="4" xfId="0" applyFont="1" applyFill="1" applyBorder="1" applyAlignment="1"/>
    <xf numFmtId="0" fontId="4" fillId="0" borderId="0" xfId="0" applyFont="1" applyFill="1" applyBorder="1" applyAlignment="1"/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8D4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2"/>
  <sheetViews>
    <sheetView tabSelected="1" topLeftCell="A16" zoomScale="104" zoomScaleNormal="104" workbookViewId="0">
      <selection activeCell="F30" sqref="F30"/>
    </sheetView>
  </sheetViews>
  <sheetFormatPr defaultColWidth="12.6328125" defaultRowHeight="15" customHeight="1" x14ac:dyDescent="0.35"/>
  <cols>
    <col min="1" max="1" width="13.453125" customWidth="1"/>
    <col min="2" max="2" width="14.26953125" customWidth="1"/>
    <col min="3" max="3" width="14.08984375" customWidth="1"/>
    <col min="4" max="4" width="16.36328125" customWidth="1"/>
    <col min="5" max="5" width="13.7265625" customWidth="1"/>
    <col min="6" max="6" width="10" customWidth="1"/>
    <col min="7" max="13" width="7.6328125" customWidth="1"/>
  </cols>
  <sheetData>
    <row r="1" spans="1:7" ht="15" customHeight="1" x14ac:dyDescent="0.35">
      <c r="A1" t="s">
        <v>56</v>
      </c>
      <c r="B1" s="93" t="s">
        <v>47</v>
      </c>
      <c r="C1" s="94"/>
      <c r="D1" s="94"/>
      <c r="E1" s="95"/>
    </row>
    <row r="2" spans="1:7" ht="14.25" customHeight="1" x14ac:dyDescent="0.35">
      <c r="A2" s="9"/>
      <c r="B2" s="58" t="s">
        <v>0</v>
      </c>
      <c r="C2" s="58" t="s">
        <v>1</v>
      </c>
      <c r="D2" s="58" t="s">
        <v>2</v>
      </c>
      <c r="E2" s="59" t="s">
        <v>3</v>
      </c>
      <c r="F2" s="1"/>
      <c r="G2" s="1"/>
    </row>
    <row r="3" spans="1:7" ht="14.25" customHeight="1" x14ac:dyDescent="0.35">
      <c r="A3" s="60" t="s">
        <v>0</v>
      </c>
      <c r="B3" s="4">
        <v>1</v>
      </c>
      <c r="C3" s="5">
        <v>0.33333333333333331</v>
      </c>
      <c r="D3" s="5">
        <v>0.1111111111111111</v>
      </c>
      <c r="E3" s="11">
        <v>0.14285714285714285</v>
      </c>
      <c r="F3" s="1" t="s">
        <v>38</v>
      </c>
      <c r="G3" s="1"/>
    </row>
    <row r="4" spans="1:7" ht="14.25" customHeight="1" x14ac:dyDescent="0.35">
      <c r="A4" s="60" t="s">
        <v>1</v>
      </c>
      <c r="B4" s="12">
        <v>3</v>
      </c>
      <c r="C4" s="4">
        <v>1</v>
      </c>
      <c r="D4" s="5">
        <v>0.14285714285714285</v>
      </c>
      <c r="E4" s="11">
        <v>0.2</v>
      </c>
      <c r="F4" s="1" t="s">
        <v>39</v>
      </c>
      <c r="G4" s="1"/>
    </row>
    <row r="5" spans="1:7" ht="14.25" customHeight="1" x14ac:dyDescent="0.35">
      <c r="A5" s="60" t="s">
        <v>2</v>
      </c>
      <c r="B5" s="4">
        <v>9</v>
      </c>
      <c r="C5" s="4">
        <v>7</v>
      </c>
      <c r="D5" s="4">
        <v>1</v>
      </c>
      <c r="E5" s="6">
        <v>3</v>
      </c>
      <c r="F5" s="1" t="s">
        <v>40</v>
      </c>
      <c r="G5" s="1"/>
    </row>
    <row r="6" spans="1:7" ht="14.25" customHeight="1" x14ac:dyDescent="0.35">
      <c r="A6" s="61" t="s">
        <v>3</v>
      </c>
      <c r="B6" s="13">
        <v>7</v>
      </c>
      <c r="C6" s="13">
        <v>5</v>
      </c>
      <c r="D6" s="7">
        <v>0.33333333333333331</v>
      </c>
      <c r="E6" s="8">
        <v>1</v>
      </c>
      <c r="F6" s="1" t="s">
        <v>41</v>
      </c>
      <c r="G6" s="1"/>
    </row>
    <row r="7" spans="1:7" ht="14.25" customHeight="1" x14ac:dyDescent="0.35">
      <c r="A7" s="1" t="s">
        <v>57</v>
      </c>
      <c r="B7" s="1"/>
      <c r="C7" s="1"/>
      <c r="D7" s="1" t="s">
        <v>58</v>
      </c>
      <c r="E7" s="1"/>
      <c r="F7" s="1"/>
      <c r="G7" s="1"/>
    </row>
    <row r="8" spans="1:7" ht="14.25" customHeight="1" x14ac:dyDescent="0.35">
      <c r="A8" s="16" t="s">
        <v>4</v>
      </c>
      <c r="B8" s="27">
        <f>SQRT(SQRT(PRODUCT(B3:E3)))</f>
        <v>0.26970223719007375</v>
      </c>
      <c r="D8" s="19" t="s">
        <v>42</v>
      </c>
      <c r="E8" s="32">
        <f>B8/B13</f>
        <v>4.2361219491518026E-2</v>
      </c>
    </row>
    <row r="9" spans="1:7" ht="14.25" customHeight="1" x14ac:dyDescent="0.35">
      <c r="A9" s="17" t="s">
        <v>6</v>
      </c>
      <c r="B9" s="28">
        <f t="shared" ref="B9:B11" si="0">SQRT(SQRT(PRODUCT(B4:E4)))</f>
        <v>0.54108226905393964</v>
      </c>
      <c r="D9" s="20" t="s">
        <v>43</v>
      </c>
      <c r="E9" s="33">
        <f>B9/B13</f>
        <v>8.498596452579274E-2</v>
      </c>
    </row>
    <row r="10" spans="1:7" ht="14.25" customHeight="1" x14ac:dyDescent="0.35">
      <c r="A10" s="17" t="s">
        <v>8</v>
      </c>
      <c r="B10" s="28">
        <f t="shared" si="0"/>
        <v>3.7077927510673407</v>
      </c>
      <c r="D10" s="20" t="s">
        <v>44</v>
      </c>
      <c r="E10" s="33">
        <f>B10/B13</f>
        <v>0.58237048455156026</v>
      </c>
      <c r="F10" t="s">
        <v>46</v>
      </c>
    </row>
    <row r="11" spans="1:7" ht="14.25" customHeight="1" x14ac:dyDescent="0.35">
      <c r="A11" s="18" t="s">
        <v>10</v>
      </c>
      <c r="B11" s="29">
        <f t="shared" si="0"/>
        <v>1.8481477904431414</v>
      </c>
      <c r="D11" s="21" t="s">
        <v>45</v>
      </c>
      <c r="E11" s="34">
        <f>B11/B13</f>
        <v>0.29028233143112908</v>
      </c>
    </row>
    <row r="12" spans="1:7" ht="14.25" customHeight="1" x14ac:dyDescent="0.35">
      <c r="A12" s="99" t="s">
        <v>60</v>
      </c>
      <c r="B12" s="30"/>
    </row>
    <row r="13" spans="1:7" ht="14.25" customHeight="1" x14ac:dyDescent="0.35">
      <c r="A13" s="36" t="s">
        <v>12</v>
      </c>
      <c r="B13" s="35">
        <f>SUM(B8:B11)</f>
        <v>6.3667250477544952</v>
      </c>
    </row>
    <row r="14" spans="1:7" ht="14.25" customHeight="1" x14ac:dyDescent="0.35">
      <c r="A14" s="99" t="s">
        <v>59</v>
      </c>
    </row>
    <row r="15" spans="1:7" ht="14.25" customHeight="1" x14ac:dyDescent="0.35">
      <c r="A15" s="37" t="s">
        <v>13</v>
      </c>
      <c r="B15" s="40">
        <f>SUM(B3:B6)</f>
        <v>20</v>
      </c>
      <c r="C15" s="101" t="s">
        <v>62</v>
      </c>
      <c r="D15" s="100" t="s">
        <v>61</v>
      </c>
      <c r="E15" s="27">
        <f>SUM(PRODUCT(B15,E8),PRODUCT(B16,E9),PRODUCT(B17,E10),PRODUCT(B18,E11))</f>
        <v>4.1654228745347872</v>
      </c>
    </row>
    <row r="16" spans="1:7" ht="14.25" customHeight="1" x14ac:dyDescent="0.35">
      <c r="A16" s="38" t="s">
        <v>14</v>
      </c>
      <c r="B16" s="41">
        <f>SUM(C3:C6)</f>
        <v>13.333333333333334</v>
      </c>
      <c r="C16" s="101" t="s">
        <v>64</v>
      </c>
      <c r="D16" s="38" t="s">
        <v>63</v>
      </c>
      <c r="E16" s="28">
        <f>(E15-4)/3</f>
        <v>5.5140958178262402E-2</v>
      </c>
    </row>
    <row r="17" spans="1:12" ht="14.25" customHeight="1" x14ac:dyDescent="0.35">
      <c r="A17" s="38" t="s">
        <v>15</v>
      </c>
      <c r="B17" s="41">
        <f>SUM(D3:D6)</f>
        <v>1.5873015873015872</v>
      </c>
      <c r="C17" s="101" t="s">
        <v>65</v>
      </c>
      <c r="D17" s="43" t="s">
        <v>66</v>
      </c>
      <c r="E17" s="15">
        <v>0.9</v>
      </c>
    </row>
    <row r="18" spans="1:12" ht="14.25" customHeight="1" x14ac:dyDescent="0.35">
      <c r="A18" s="39" t="s">
        <v>16</v>
      </c>
      <c r="B18" s="42">
        <f>SUM(E3:E6)</f>
        <v>4.3428571428571434</v>
      </c>
      <c r="C18" s="101"/>
      <c r="D18" s="39" t="s">
        <v>67</v>
      </c>
      <c r="E18" s="44">
        <f>E16/E17</f>
        <v>6.1267731309180444E-2</v>
      </c>
      <c r="F18" s="45" t="s">
        <v>48</v>
      </c>
    </row>
    <row r="19" spans="1:12" ht="14.25" customHeight="1" x14ac:dyDescent="0.35">
      <c r="A19" s="54"/>
      <c r="B19" s="10"/>
      <c r="C19" s="2"/>
      <c r="D19" s="54"/>
      <c r="E19" s="53"/>
      <c r="F19" s="45"/>
    </row>
    <row r="20" spans="1:12" ht="14.25" customHeight="1" x14ac:dyDescent="0.35">
      <c r="A20" s="54" t="s">
        <v>68</v>
      </c>
      <c r="B20" s="96" t="s">
        <v>49</v>
      </c>
      <c r="C20" s="97"/>
      <c r="D20" s="97"/>
      <c r="E20" s="98"/>
      <c r="G20" t="s">
        <v>70</v>
      </c>
    </row>
    <row r="21" spans="1:12" ht="14.25" customHeight="1" x14ac:dyDescent="0.35">
      <c r="A21" s="63"/>
      <c r="B21" s="55" t="s">
        <v>17</v>
      </c>
      <c r="C21" s="55" t="s">
        <v>18</v>
      </c>
      <c r="D21" s="56" t="s">
        <v>19</v>
      </c>
      <c r="E21" s="57" t="s">
        <v>20</v>
      </c>
      <c r="G21" s="62"/>
      <c r="H21" s="48" t="s">
        <v>17</v>
      </c>
      <c r="I21" s="48" t="s">
        <v>18</v>
      </c>
      <c r="J21" s="48" t="s">
        <v>19</v>
      </c>
      <c r="K21" s="49" t="s">
        <v>20</v>
      </c>
    </row>
    <row r="22" spans="1:12" ht="14.25" customHeight="1" x14ac:dyDescent="0.35">
      <c r="A22" s="64">
        <v>1</v>
      </c>
      <c r="B22" s="46">
        <v>4</v>
      </c>
      <c r="C22" s="46">
        <v>3</v>
      </c>
      <c r="D22" s="46">
        <v>1</v>
      </c>
      <c r="E22" s="15">
        <v>2</v>
      </c>
      <c r="G22" s="51">
        <v>1</v>
      </c>
      <c r="H22" s="46">
        <f t="shared" ref="H22:K22" si="1">4-B22</f>
        <v>0</v>
      </c>
      <c r="I22" s="46">
        <f t="shared" si="1"/>
        <v>1</v>
      </c>
      <c r="J22" s="46">
        <f t="shared" si="1"/>
        <v>3</v>
      </c>
      <c r="K22" s="15">
        <f t="shared" si="1"/>
        <v>2</v>
      </c>
    </row>
    <row r="23" spans="1:12" ht="14.25" customHeight="1" x14ac:dyDescent="0.35">
      <c r="A23" s="64">
        <v>2</v>
      </c>
      <c r="B23" s="46">
        <v>3</v>
      </c>
      <c r="C23" s="46">
        <v>4</v>
      </c>
      <c r="D23" s="46">
        <v>2</v>
      </c>
      <c r="E23" s="15">
        <v>1</v>
      </c>
      <c r="G23" s="51">
        <v>2</v>
      </c>
      <c r="H23" s="46">
        <f t="shared" ref="H23:K23" si="2">4-B23</f>
        <v>1</v>
      </c>
      <c r="I23" s="46">
        <f t="shared" si="2"/>
        <v>0</v>
      </c>
      <c r="J23" s="46">
        <f t="shared" si="2"/>
        <v>2</v>
      </c>
      <c r="K23" s="15">
        <f t="shared" si="2"/>
        <v>3</v>
      </c>
    </row>
    <row r="24" spans="1:12" ht="14.25" customHeight="1" x14ac:dyDescent="0.35">
      <c r="A24" s="65">
        <v>3</v>
      </c>
      <c r="B24" s="47">
        <v>1</v>
      </c>
      <c r="C24" s="47">
        <v>4</v>
      </c>
      <c r="D24" s="47">
        <v>3</v>
      </c>
      <c r="E24" s="22">
        <v>2</v>
      </c>
      <c r="G24" s="52">
        <v>3</v>
      </c>
      <c r="H24" s="47">
        <f t="shared" ref="H24:K24" si="3">4-B24</f>
        <v>3</v>
      </c>
      <c r="I24" s="47">
        <f t="shared" si="3"/>
        <v>0</v>
      </c>
      <c r="J24" s="47">
        <f t="shared" si="3"/>
        <v>1</v>
      </c>
      <c r="K24" s="22">
        <f t="shared" si="3"/>
        <v>2</v>
      </c>
    </row>
    <row r="25" spans="1:12" ht="14.25" customHeight="1" x14ac:dyDescent="0.35">
      <c r="A25" t="s">
        <v>72</v>
      </c>
      <c r="G25" t="s">
        <v>71</v>
      </c>
      <c r="J25" t="s">
        <v>58</v>
      </c>
    </row>
    <row r="26" spans="1:12" ht="14.25" customHeight="1" x14ac:dyDescent="0.35">
      <c r="A26" s="19" t="s">
        <v>21</v>
      </c>
      <c r="B26" s="23">
        <f>SUM(B22:B24)</f>
        <v>8</v>
      </c>
      <c r="G26" s="19" t="s">
        <v>22</v>
      </c>
      <c r="H26" s="23">
        <f>SUM(H22:H24)</f>
        <v>4</v>
      </c>
      <c r="I26" s="46"/>
      <c r="J26" s="37" t="s">
        <v>5</v>
      </c>
      <c r="K26" s="14">
        <f>H26/H30</f>
        <v>0.22222222222222221</v>
      </c>
    </row>
    <row r="27" spans="1:12" ht="14.25" customHeight="1" x14ac:dyDescent="0.35">
      <c r="A27" s="20" t="s">
        <v>23</v>
      </c>
      <c r="B27" s="24">
        <f>SUM(C22:C24)</f>
        <v>11</v>
      </c>
      <c r="G27" s="20" t="s">
        <v>24</v>
      </c>
      <c r="H27" s="24">
        <f>SUM(I22:I24)</f>
        <v>1</v>
      </c>
      <c r="I27" s="46"/>
      <c r="J27" s="38" t="s">
        <v>7</v>
      </c>
      <c r="K27" s="15">
        <f>H27/H30</f>
        <v>5.5555555555555552E-2</v>
      </c>
    </row>
    <row r="28" spans="1:12" ht="14.25" customHeight="1" x14ac:dyDescent="0.35">
      <c r="A28" s="20" t="s">
        <v>25</v>
      </c>
      <c r="B28" s="24">
        <f>SUM(D22:D24)</f>
        <v>6</v>
      </c>
      <c r="G28" s="20" t="s">
        <v>26</v>
      </c>
      <c r="H28" s="24">
        <f>SUM(J22:J24)</f>
        <v>6</v>
      </c>
      <c r="I28" s="46"/>
      <c r="J28" s="38" t="s">
        <v>9</v>
      </c>
      <c r="K28" s="15">
        <f>H28/H30</f>
        <v>0.33333333333333331</v>
      </c>
      <c r="L28" s="45"/>
    </row>
    <row r="29" spans="1:12" ht="14.25" customHeight="1" x14ac:dyDescent="0.35">
      <c r="A29" s="21" t="s">
        <v>27</v>
      </c>
      <c r="B29" s="25">
        <f>SUM(E22:E24)</f>
        <v>5</v>
      </c>
      <c r="G29" s="21" t="s">
        <v>28</v>
      </c>
      <c r="H29" s="24">
        <f>SUM(K22:K24)</f>
        <v>7</v>
      </c>
      <c r="I29" s="46"/>
      <c r="J29" s="39" t="s">
        <v>11</v>
      </c>
      <c r="K29" s="22">
        <f>H29/H30</f>
        <v>0.3888888888888889</v>
      </c>
      <c r="L29" t="s">
        <v>50</v>
      </c>
    </row>
    <row r="30" spans="1:12" ht="14.25" customHeight="1" x14ac:dyDescent="0.35">
      <c r="A30" s="62" t="s">
        <v>29</v>
      </c>
      <c r="B30" s="66">
        <v>7.5</v>
      </c>
      <c r="G30" s="21" t="s">
        <v>30</v>
      </c>
      <c r="H30" s="50">
        <f>SUM(H26:H29)</f>
        <v>18</v>
      </c>
      <c r="I30" s="46"/>
      <c r="J30" s="46"/>
      <c r="K30" s="46"/>
    </row>
    <row r="31" spans="1:12" ht="14.25" customHeight="1" x14ac:dyDescent="0.35">
      <c r="A31" s="36" t="s">
        <v>31</v>
      </c>
      <c r="B31" s="67">
        <f>SUM(POWER(B26-B30,2),POWER(B27-B30,2),POWER(B28-B30,2),POWER(B29-B30,2))</f>
        <v>21</v>
      </c>
      <c r="I31" s="46"/>
    </row>
    <row r="32" spans="1:12" ht="14.25" customHeight="1" x14ac:dyDescent="0.35">
      <c r="A32" s="62" t="s">
        <v>32</v>
      </c>
      <c r="B32" s="31">
        <f>((12*B31)/(9*4*15))</f>
        <v>0.46666666666666667</v>
      </c>
      <c r="C32" s="45" t="s">
        <v>75</v>
      </c>
    </row>
    <row r="33" spans="1:6" ht="14.25" customHeight="1" x14ac:dyDescent="0.35">
      <c r="A33" s="102" t="s">
        <v>83</v>
      </c>
    </row>
    <row r="34" spans="1:6" ht="14.25" customHeight="1" x14ac:dyDescent="0.35">
      <c r="A34" s="54" t="s">
        <v>73</v>
      </c>
      <c r="B34" s="54"/>
      <c r="C34" s="54"/>
      <c r="D34" s="54">
        <v>1</v>
      </c>
      <c r="E34" s="1" t="s">
        <v>38</v>
      </c>
    </row>
    <row r="35" spans="1:6" ht="14.25" customHeight="1" x14ac:dyDescent="0.35">
      <c r="A35" s="54" t="s">
        <v>74</v>
      </c>
      <c r="B35" s="54"/>
      <c r="C35" s="54"/>
      <c r="D35" s="54">
        <v>2</v>
      </c>
      <c r="E35" s="1" t="s">
        <v>39</v>
      </c>
    </row>
    <row r="36" spans="1:6" ht="14.25" customHeight="1" x14ac:dyDescent="0.35">
      <c r="A36" s="54" t="s">
        <v>82</v>
      </c>
      <c r="B36" s="54"/>
      <c r="C36" s="54"/>
      <c r="D36" s="54">
        <v>3</v>
      </c>
      <c r="E36" s="1" t="s">
        <v>40</v>
      </c>
    </row>
    <row r="37" spans="1:6" ht="14.25" customHeight="1" x14ac:dyDescent="0.35">
      <c r="A37" s="54"/>
      <c r="B37" s="54"/>
      <c r="C37" s="54"/>
      <c r="D37" s="54">
        <v>4</v>
      </c>
      <c r="E37" s="1" t="s">
        <v>41</v>
      </c>
    </row>
    <row r="38" spans="1:6" ht="14.25" customHeight="1" x14ac:dyDescent="0.35"/>
    <row r="39" spans="1:6" ht="14.25" customHeight="1" x14ac:dyDescent="0.35">
      <c r="A39" s="9" t="s">
        <v>69</v>
      </c>
      <c r="B39" s="74" t="s">
        <v>17</v>
      </c>
      <c r="C39" s="74" t="s">
        <v>18</v>
      </c>
      <c r="D39" s="74" t="s">
        <v>19</v>
      </c>
      <c r="E39" s="75" t="s">
        <v>20</v>
      </c>
    </row>
    <row r="40" spans="1:6" ht="14.25" customHeight="1" x14ac:dyDescent="0.35">
      <c r="A40" s="72">
        <v>1</v>
      </c>
      <c r="B40" s="68">
        <v>3</v>
      </c>
      <c r="C40" s="68">
        <v>5</v>
      </c>
      <c r="D40" s="68">
        <v>10</v>
      </c>
      <c r="E40" s="69">
        <v>9</v>
      </c>
    </row>
    <row r="41" spans="1:6" ht="14.25" customHeight="1" x14ac:dyDescent="0.35">
      <c r="A41" s="72">
        <v>2</v>
      </c>
      <c r="B41" s="68">
        <v>6</v>
      </c>
      <c r="C41" s="68">
        <v>1</v>
      </c>
      <c r="D41" s="68">
        <v>8</v>
      </c>
      <c r="E41" s="69">
        <v>10</v>
      </c>
    </row>
    <row r="42" spans="1:6" ht="14.25" customHeight="1" x14ac:dyDescent="0.35">
      <c r="A42" s="73">
        <v>3</v>
      </c>
      <c r="B42" s="70">
        <v>10</v>
      </c>
      <c r="C42" s="70">
        <v>4</v>
      </c>
      <c r="D42" s="70">
        <v>8</v>
      </c>
      <c r="E42" s="71">
        <v>9</v>
      </c>
    </row>
    <row r="43" spans="1:6" ht="14.25" customHeight="1" x14ac:dyDescent="0.35">
      <c r="A43" t="s">
        <v>76</v>
      </c>
      <c r="D43" t="s">
        <v>58</v>
      </c>
    </row>
    <row r="44" spans="1:6" ht="14.25" customHeight="1" x14ac:dyDescent="0.35">
      <c r="A44" s="76" t="s">
        <v>22</v>
      </c>
      <c r="B44" s="14">
        <f>SUM(B40:B42)</f>
        <v>19</v>
      </c>
      <c r="D44" s="78" t="s">
        <v>5</v>
      </c>
      <c r="E44" s="27">
        <f>B44/B48</f>
        <v>0.2289156626506024</v>
      </c>
    </row>
    <row r="45" spans="1:6" ht="14.25" customHeight="1" x14ac:dyDescent="0.35">
      <c r="A45" s="77" t="s">
        <v>24</v>
      </c>
      <c r="B45" s="15">
        <f>SUM(C40:C42)</f>
        <v>10</v>
      </c>
      <c r="D45" s="77" t="s">
        <v>7</v>
      </c>
      <c r="E45" s="28">
        <f>B45/B48</f>
        <v>0.12048192771084337</v>
      </c>
    </row>
    <row r="46" spans="1:6" ht="14.25" customHeight="1" x14ac:dyDescent="0.35">
      <c r="A46" s="77" t="s">
        <v>26</v>
      </c>
      <c r="B46" s="15">
        <f>SUM(D40:D42)</f>
        <v>26</v>
      </c>
      <c r="D46" s="77" t="s">
        <v>9</v>
      </c>
      <c r="E46" s="28">
        <f>B46/B48</f>
        <v>0.31325301204819278</v>
      </c>
      <c r="F46" s="3"/>
    </row>
    <row r="47" spans="1:6" ht="14.25" customHeight="1" x14ac:dyDescent="0.35">
      <c r="A47" s="77" t="s">
        <v>28</v>
      </c>
      <c r="B47" s="15">
        <f>SUM(E40:E42)</f>
        <v>28</v>
      </c>
      <c r="D47" s="79" t="s">
        <v>11</v>
      </c>
      <c r="E47" s="44">
        <f>B47/B48</f>
        <v>0.33734939759036142</v>
      </c>
      <c r="F47" s="45" t="s">
        <v>51</v>
      </c>
    </row>
    <row r="48" spans="1:6" ht="14.25" customHeight="1" x14ac:dyDescent="0.35">
      <c r="A48" s="80" t="s">
        <v>30</v>
      </c>
      <c r="B48" s="26">
        <f>SUM(B44:B47)</f>
        <v>83</v>
      </c>
    </row>
    <row r="49" spans="1:8" ht="14.25" customHeight="1" x14ac:dyDescent="0.35">
      <c r="A49" s="103" t="s">
        <v>72</v>
      </c>
      <c r="D49" s="105" t="s">
        <v>79</v>
      </c>
      <c r="E49" t="s">
        <v>80</v>
      </c>
      <c r="G49" s="37" t="s">
        <v>55</v>
      </c>
    </row>
    <row r="50" spans="1:8" ht="14.25" customHeight="1" x14ac:dyDescent="0.35">
      <c r="A50" s="81" t="s">
        <v>33</v>
      </c>
      <c r="B50" s="84">
        <f>(1/3)*SUM(B40:B42)</f>
        <v>6.333333333333333</v>
      </c>
      <c r="D50" s="87" t="s">
        <v>34</v>
      </c>
      <c r="E50" s="27">
        <f>(1/3)*SUM(POWER(B40-B50,2), POWER(C40-B51,2), POWER(D40-B52,2),POWER(E40-B53,2))</f>
        <v>5.2592592592592595</v>
      </c>
      <c r="G50" s="90" t="s">
        <v>34</v>
      </c>
      <c r="H50" s="84">
        <f>(1/2)*SUM(POWER(B40-B50,2),POWER(B41-B50,2),POWER(B42-B50,2))</f>
        <v>12.333333333333332</v>
      </c>
    </row>
    <row r="51" spans="1:8" ht="14.25" customHeight="1" x14ac:dyDescent="0.35">
      <c r="A51" s="82" t="s">
        <v>52</v>
      </c>
      <c r="B51" s="85">
        <f>(1/3)*SUM(C40:C42)</f>
        <v>3.333333333333333</v>
      </c>
      <c r="D51" s="88" t="s">
        <v>35</v>
      </c>
      <c r="E51" s="28">
        <f>(1/3)*SUM(POWER(B41-B50,2), POWER(C41-B51,2), POWER(D41-B52,2),POWER(E41-B53,2))</f>
        <v>2.1481481481481479</v>
      </c>
      <c r="G51" s="91" t="s">
        <v>35</v>
      </c>
      <c r="H51" s="85">
        <f>(1/2)*SUM(POWER(C40-B51,2),POWER(C41-B51,2),POWER(C42-B51,2))</f>
        <v>4.333333333333333</v>
      </c>
    </row>
    <row r="52" spans="1:8" ht="14.25" customHeight="1" x14ac:dyDescent="0.35">
      <c r="A52" s="82" t="s">
        <v>53</v>
      </c>
      <c r="B52" s="85">
        <f>(1/3)*SUM(D40:D42)</f>
        <v>8.6666666666666661</v>
      </c>
      <c r="D52" s="89" t="s">
        <v>36</v>
      </c>
      <c r="E52" s="44">
        <f>(1/3)*SUM(POWER(B42-B50,2), POWER(C42-B51,2), POWER(D42-B52,2),POWER(E42-B53,2))</f>
        <v>4.8148148148148149</v>
      </c>
      <c r="G52" s="91" t="s">
        <v>36</v>
      </c>
      <c r="H52" s="85">
        <f>(1/2)*SUM(POWER(D40-B52,2),POWER(D41-B52,2),POWER(D42-B52,2))</f>
        <v>1.3333333333333335</v>
      </c>
    </row>
    <row r="53" spans="1:8" ht="14.25" customHeight="1" x14ac:dyDescent="0.35">
      <c r="A53" s="83" t="s">
        <v>54</v>
      </c>
      <c r="B53" s="86">
        <f>(1/3)*SUM(E40:E42)</f>
        <v>9.3333333333333321</v>
      </c>
      <c r="G53" s="92" t="s">
        <v>37</v>
      </c>
      <c r="H53" s="86">
        <f>(1/2)*SUM(POWER(E40-B53,2),POWER(E41-B53,2),POWER(E42-B53,2))</f>
        <v>0.33333333333333337</v>
      </c>
    </row>
    <row r="54" spans="1:8" ht="14.25" customHeight="1" x14ac:dyDescent="0.35">
      <c r="A54" s="104" t="s">
        <v>77</v>
      </c>
    </row>
    <row r="55" spans="1:8" ht="14.25" customHeight="1" x14ac:dyDescent="0.35">
      <c r="A55" s="104" t="s">
        <v>78</v>
      </c>
    </row>
    <row r="56" spans="1:8" ht="14.25" customHeight="1" x14ac:dyDescent="0.35">
      <c r="A56" s="104" t="s">
        <v>81</v>
      </c>
    </row>
    <row r="57" spans="1:8" ht="14.25" customHeight="1" x14ac:dyDescent="0.35"/>
    <row r="58" spans="1:8" ht="14.25" customHeight="1" x14ac:dyDescent="0.35"/>
    <row r="59" spans="1:8" ht="14.25" customHeight="1" x14ac:dyDescent="0.35"/>
    <row r="60" spans="1:8" ht="14.25" customHeight="1" x14ac:dyDescent="0.35"/>
    <row r="61" spans="1:8" ht="14.25" customHeight="1" x14ac:dyDescent="0.35"/>
    <row r="62" spans="1:8" ht="14.25" customHeight="1" x14ac:dyDescent="0.35"/>
    <row r="63" spans="1:8" ht="14.25" customHeight="1" x14ac:dyDescent="0.35"/>
    <row r="64" spans="1:8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</sheetData>
  <mergeCells count="2">
    <mergeCell ref="B1:E1"/>
    <mergeCell ref="B20:E20"/>
  </mergeCells>
  <pageMargins left="0.7" right="0.7" top="0.75" bottom="0.7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Alexandra Gribowskaya</dc:creator>
  <cp:lastModifiedBy>Маша</cp:lastModifiedBy>
  <dcterms:created xsi:type="dcterms:W3CDTF">2025-01-24T13:58:53Z</dcterms:created>
  <dcterms:modified xsi:type="dcterms:W3CDTF">2025-01-31T16:28:31Z</dcterms:modified>
</cp:coreProperties>
</file>