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СА\"/>
    </mc:Choice>
  </mc:AlternateContent>
  <xr:revisionPtr revIDLastSave="0" documentId="13_ncr:1_{15EA1659-9B02-449A-907F-61FA5B781C1C}" xr6:coauthVersionLast="47" xr6:coauthVersionMax="47" xr10:uidLastSave="{00000000-0000-0000-0000-000000000000}"/>
  <bookViews>
    <workbookView xWindow="-110" yWindow="-110" windowWidth="19420" windowHeight="10300" xr2:uid="{6626C811-2E08-40E7-AA24-0B9012C05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37" i="1"/>
  <c r="J36" i="1"/>
  <c r="J35" i="1"/>
  <c r="J34" i="1"/>
  <c r="J33" i="1"/>
  <c r="J25" i="1"/>
  <c r="J29" i="1"/>
  <c r="J28" i="1"/>
  <c r="J27" i="1"/>
  <c r="J26" i="1"/>
  <c r="J17" i="1"/>
  <c r="J18" i="1"/>
  <c r="J19" i="1"/>
  <c r="J20" i="1"/>
  <c r="J21" i="1"/>
  <c r="H11" i="1"/>
  <c r="J16" i="1" l="1"/>
  <c r="M34" i="1" s="1"/>
  <c r="H12" i="1"/>
  <c r="J32" i="1"/>
  <c r="J24" i="1"/>
  <c r="H10" i="1" l="1"/>
  <c r="K12" i="1" s="1"/>
  <c r="M35" i="1"/>
  <c r="M29" i="1"/>
  <c r="M28" i="1"/>
  <c r="M27" i="1"/>
  <c r="M26" i="1"/>
  <c r="M25" i="1"/>
  <c r="M37" i="1"/>
  <c r="M36" i="1"/>
  <c r="M33" i="1"/>
  <c r="M19" i="1"/>
  <c r="M21" i="1"/>
  <c r="M18" i="1"/>
  <c r="M20" i="1"/>
  <c r="M17" i="1"/>
  <c r="K11" i="1" l="1"/>
  <c r="K13" i="1"/>
  <c r="C44" i="1" s="1"/>
  <c r="C42" i="1" l="1"/>
  <c r="C40" i="1"/>
  <c r="C41" i="1"/>
  <c r="C43" i="1"/>
</calcChain>
</file>

<file path=xl/sharedStrings.xml><?xml version="1.0" encoding="utf-8"?>
<sst xmlns="http://schemas.openxmlformats.org/spreadsheetml/2006/main" count="123" uniqueCount="51">
  <si>
    <t>Станок</t>
  </si>
  <si>
    <t>СТ1</t>
  </si>
  <si>
    <t>СТ2</t>
  </si>
  <si>
    <t>СТ3</t>
  </si>
  <si>
    <t>СТ4</t>
  </si>
  <si>
    <t>СТ5</t>
  </si>
  <si>
    <t>СТ6</t>
  </si>
  <si>
    <t>К1</t>
  </si>
  <si>
    <t>К2</t>
  </si>
  <si>
    <t>К3</t>
  </si>
  <si>
    <t>к1</t>
  </si>
  <si>
    <t>к2</t>
  </si>
  <si>
    <t>к3</t>
  </si>
  <si>
    <t>С1</t>
  </si>
  <si>
    <t>С2</t>
  </si>
  <si>
    <t>С3</t>
  </si>
  <si>
    <t>C</t>
  </si>
  <si>
    <t>L1</t>
  </si>
  <si>
    <t>L2</t>
  </si>
  <si>
    <t>L3</t>
  </si>
  <si>
    <t>С4</t>
  </si>
  <si>
    <t>С</t>
  </si>
  <si>
    <t>С6</t>
  </si>
  <si>
    <t>G1</t>
  </si>
  <si>
    <t>G3</t>
  </si>
  <si>
    <t>G4</t>
  </si>
  <si>
    <t>G6</t>
  </si>
  <si>
    <t>Производительность, изделий/ч</t>
  </si>
  <si>
    <t>Стоимость станка, тыс. ден.ед.</t>
  </si>
  <si>
    <t>Надежность</t>
  </si>
  <si>
    <t>достаточно высокая</t>
  </si>
  <si>
    <t>средняя</t>
  </si>
  <si>
    <t>очень высокая</t>
  </si>
  <si>
    <t>достаточно высокая (немного ниже, чем у СТ1 и СТ6)</t>
  </si>
  <si>
    <t>Матрица парных сравнений альтернатив по критерию “Производительность"</t>
  </si>
  <si>
    <t>Матрица парных сравнений альтернатив по критерию “Стоимость станка”</t>
  </si>
  <si>
    <t>Саати</t>
  </si>
  <si>
    <t>Локальные приоритеты</t>
  </si>
  <si>
    <t xml:space="preserve"> </t>
  </si>
  <si>
    <t>СТ1 СТ6</t>
  </si>
  <si>
    <t>G2</t>
  </si>
  <si>
    <t>L4</t>
  </si>
  <si>
    <t>L6</t>
  </si>
  <si>
    <t>Глобальные приоритеты</t>
  </si>
  <si>
    <t>Матрица парных сравнений альтернатив по критерию “Надежность”</t>
  </si>
  <si>
    <t>1э</t>
  </si>
  <si>
    <t>2э</t>
  </si>
  <si>
    <t xml:space="preserve">Средние геометрические </t>
  </si>
  <si>
    <t>Локальные приоритеты К1</t>
  </si>
  <si>
    <t>Локальные приоритеты К2</t>
  </si>
  <si>
    <t>Локальные приоритеты К3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</si>
</sst>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6BC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7B3FF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2" fontId="0" fillId="0" borderId="2" xfId="0" applyNumberFormat="1" applyBorder="1" applyAlignment="1">
      <alignment horizontal="left" vertical="center"/>
    </xf>
    <xf numFmtId="12" fontId="0" fillId="0" borderId="2" xfId="0" applyNumberFormat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2" fontId="5" fillId="0" borderId="2" xfId="0" applyNumberFormat="1" applyFont="1" applyBorder="1" applyAlignment="1">
      <alignment horizontal="left" vertical="center" wrapText="1"/>
    </xf>
    <xf numFmtId="12" fontId="5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6BCF3"/>
      <color rgb="FFD7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7EE7-3695-4B9B-BFE7-04073A8C43A3}">
  <dimension ref="A1:M48"/>
  <sheetViews>
    <sheetView tabSelected="1" topLeftCell="A26" zoomScale="85" zoomScaleNormal="85" workbookViewId="0">
      <selection activeCell="F44" sqref="F44"/>
    </sheetView>
  </sheetViews>
  <sheetFormatPr defaultRowHeight="14.5" x14ac:dyDescent="0.35"/>
  <cols>
    <col min="1" max="1" width="11.08984375" customWidth="1"/>
    <col min="2" max="8" width="12.6328125" customWidth="1"/>
  </cols>
  <sheetData>
    <row r="1" spans="1:13" ht="15.5" x14ac:dyDescent="0.3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5</v>
      </c>
      <c r="H1" s="8" t="s">
        <v>6</v>
      </c>
    </row>
    <row r="2" spans="1:13" ht="46.5" x14ac:dyDescent="0.35">
      <c r="B2" s="7" t="s">
        <v>27</v>
      </c>
      <c r="C2" s="1">
        <v>25</v>
      </c>
      <c r="D2" s="5">
        <v>25</v>
      </c>
      <c r="E2" s="1">
        <v>30</v>
      </c>
      <c r="F2" s="1">
        <v>15</v>
      </c>
      <c r="G2" s="9">
        <v>20</v>
      </c>
      <c r="H2" s="3">
        <v>35</v>
      </c>
      <c r="I2" s="26" t="s">
        <v>10</v>
      </c>
    </row>
    <row r="3" spans="1:13" ht="46.5" x14ac:dyDescent="0.35">
      <c r="B3" s="7" t="s">
        <v>28</v>
      </c>
      <c r="C3" s="1">
        <v>140</v>
      </c>
      <c r="D3" s="5">
        <v>100</v>
      </c>
      <c r="E3" s="1">
        <v>200</v>
      </c>
      <c r="F3" s="1">
        <v>100</v>
      </c>
      <c r="G3" s="9">
        <v>100</v>
      </c>
      <c r="H3" s="3">
        <v>200</v>
      </c>
      <c r="I3" s="26" t="s">
        <v>11</v>
      </c>
    </row>
    <row r="4" spans="1:13" ht="70" x14ac:dyDescent="0.35">
      <c r="B4" s="7" t="s">
        <v>29</v>
      </c>
      <c r="C4" s="10" t="s">
        <v>30</v>
      </c>
      <c r="D4" s="11" t="s">
        <v>31</v>
      </c>
      <c r="E4" s="10" t="s">
        <v>32</v>
      </c>
      <c r="F4" s="10" t="s">
        <v>33</v>
      </c>
      <c r="G4" s="12" t="s">
        <v>31</v>
      </c>
      <c r="H4" s="13" t="s">
        <v>30</v>
      </c>
      <c r="I4" s="27" t="s">
        <v>12</v>
      </c>
    </row>
    <row r="6" spans="1:13" x14ac:dyDescent="0.35">
      <c r="A6" s="26"/>
      <c r="B6" s="18" t="s">
        <v>45</v>
      </c>
      <c r="C6" s="2" t="s">
        <v>10</v>
      </c>
      <c r="D6" s="2" t="s">
        <v>12</v>
      </c>
      <c r="E6" s="2" t="s">
        <v>11</v>
      </c>
    </row>
    <row r="7" spans="1:13" x14ac:dyDescent="0.35">
      <c r="A7" s="26"/>
      <c r="B7" s="18" t="s">
        <v>46</v>
      </c>
      <c r="C7" s="2" t="s">
        <v>10</v>
      </c>
      <c r="D7" s="2" t="s">
        <v>11</v>
      </c>
      <c r="E7" s="2" t="s">
        <v>12</v>
      </c>
    </row>
    <row r="8" spans="1:13" x14ac:dyDescent="0.35">
      <c r="A8" s="26"/>
    </row>
    <row r="9" spans="1:13" x14ac:dyDescent="0.35">
      <c r="A9" s="26"/>
      <c r="G9" t="s">
        <v>47</v>
      </c>
    </row>
    <row r="10" spans="1:13" x14ac:dyDescent="0.35">
      <c r="A10" s="26"/>
      <c r="B10" s="28" t="s">
        <v>36</v>
      </c>
      <c r="C10" s="16" t="s">
        <v>7</v>
      </c>
      <c r="D10" s="16" t="s">
        <v>8</v>
      </c>
      <c r="E10" s="16" t="s">
        <v>9</v>
      </c>
      <c r="G10" s="30" t="s">
        <v>16</v>
      </c>
      <c r="H10" s="24">
        <f>SUM(H11:H13)</f>
        <v>4.0936248334980121</v>
      </c>
      <c r="J10" t="s">
        <v>37</v>
      </c>
    </row>
    <row r="11" spans="1:13" x14ac:dyDescent="0.35">
      <c r="A11" s="26"/>
      <c r="B11" s="17" t="s">
        <v>7</v>
      </c>
      <c r="C11" s="15">
        <v>1</v>
      </c>
      <c r="D11" s="15">
        <v>5</v>
      </c>
      <c r="E11" s="15">
        <v>5</v>
      </c>
      <c r="G11" s="30" t="s">
        <v>13</v>
      </c>
      <c r="H11" s="24">
        <f>(C11*D11*E11)^(1/3)</f>
        <v>2.9240177382128656</v>
      </c>
      <c r="J11" s="19" t="s">
        <v>17</v>
      </c>
      <c r="K11" s="31">
        <f>H11/$H$10</f>
        <v>0.71428571428571419</v>
      </c>
    </row>
    <row r="12" spans="1:13" x14ac:dyDescent="0.35">
      <c r="A12" s="26"/>
      <c r="B12" s="17" t="s">
        <v>8</v>
      </c>
      <c r="C12" s="14">
        <v>0.2</v>
      </c>
      <c r="D12" s="15">
        <v>1</v>
      </c>
      <c r="E12" s="15">
        <v>1</v>
      </c>
      <c r="G12" s="30" t="s">
        <v>14</v>
      </c>
      <c r="H12" s="24">
        <f>(C12*D12*E12)^(1/3)</f>
        <v>0.58480354764257325</v>
      </c>
      <c r="J12" s="19" t="s">
        <v>18</v>
      </c>
      <c r="K12" s="24">
        <f>H12/$H$10</f>
        <v>0.14285714285714288</v>
      </c>
    </row>
    <row r="13" spans="1:13" x14ac:dyDescent="0.35">
      <c r="A13" s="26"/>
      <c r="B13" s="17" t="s">
        <v>9</v>
      </c>
      <c r="C13" s="14">
        <v>0.2</v>
      </c>
      <c r="D13" s="15">
        <v>1</v>
      </c>
      <c r="E13" s="15">
        <v>1</v>
      </c>
      <c r="G13" s="30" t="s">
        <v>15</v>
      </c>
      <c r="H13" s="24">
        <f>(C13*D13*E13)^(1/3)</f>
        <v>0.58480354764257325</v>
      </c>
      <c r="J13" s="19" t="s">
        <v>19</v>
      </c>
      <c r="K13" s="24">
        <f>H13/$H$10</f>
        <v>0.14285714285714288</v>
      </c>
    </row>
    <row r="15" spans="1:13" ht="14.4" customHeight="1" x14ac:dyDescent="0.35">
      <c r="B15" t="s">
        <v>34</v>
      </c>
    </row>
    <row r="16" spans="1:13" ht="14.4" customHeight="1" x14ac:dyDescent="0.4">
      <c r="B16" s="4"/>
      <c r="C16" s="20" t="s">
        <v>1</v>
      </c>
      <c r="D16" s="20" t="s">
        <v>2</v>
      </c>
      <c r="E16" s="20" t="s">
        <v>3</v>
      </c>
      <c r="F16" s="20" t="s">
        <v>4</v>
      </c>
      <c r="G16" s="20" t="s">
        <v>6</v>
      </c>
      <c r="I16" s="18" t="s">
        <v>21</v>
      </c>
      <c r="J16" s="24">
        <f>SUM(J17:J21)</f>
        <v>7.3533828665033081</v>
      </c>
      <c r="K16" s="26"/>
      <c r="L16" s="29" t="s">
        <v>48</v>
      </c>
      <c r="M16" s="26"/>
    </row>
    <row r="17" spans="1:13" ht="14.4" customHeight="1" x14ac:dyDescent="0.35">
      <c r="A17" s="26">
        <v>15</v>
      </c>
      <c r="B17" s="20" t="s">
        <v>1</v>
      </c>
      <c r="C17" s="21">
        <v>1</v>
      </c>
      <c r="D17" s="21">
        <v>1</v>
      </c>
      <c r="E17" s="21">
        <v>0.33333333333333331</v>
      </c>
      <c r="F17" s="21">
        <v>5</v>
      </c>
      <c r="G17" s="21">
        <v>0.2</v>
      </c>
      <c r="I17" s="18" t="s">
        <v>13</v>
      </c>
      <c r="J17" s="24">
        <f>PRODUCT(C17:G17)^(1/5)</f>
        <v>0.8027415617602307</v>
      </c>
      <c r="K17" s="26"/>
      <c r="L17" s="19" t="s">
        <v>17</v>
      </c>
      <c r="M17" s="24">
        <f>J17/$J$16</f>
        <v>0.10916629479704375</v>
      </c>
    </row>
    <row r="18" spans="1:13" ht="18" x14ac:dyDescent="0.35">
      <c r="A18" s="26">
        <v>20</v>
      </c>
      <c r="B18" s="20" t="s">
        <v>2</v>
      </c>
      <c r="C18" s="21">
        <v>1</v>
      </c>
      <c r="D18" s="21">
        <v>1</v>
      </c>
      <c r="E18" s="21">
        <v>0.33333333333333331</v>
      </c>
      <c r="F18" s="21">
        <v>5</v>
      </c>
      <c r="G18" s="21">
        <v>0.2</v>
      </c>
      <c r="I18" s="18" t="s">
        <v>14</v>
      </c>
      <c r="J18" s="24">
        <f>PRODUCT(C18:G18)^(1/5)</f>
        <v>0.8027415617602307</v>
      </c>
      <c r="K18" s="26"/>
      <c r="L18" s="19" t="s">
        <v>18</v>
      </c>
      <c r="M18" s="24">
        <f>J18/$J$16</f>
        <v>0.10916629479704375</v>
      </c>
    </row>
    <row r="19" spans="1:13" ht="18" x14ac:dyDescent="0.35">
      <c r="A19" s="26">
        <v>25</v>
      </c>
      <c r="B19" s="20" t="s">
        <v>3</v>
      </c>
      <c r="C19" s="21">
        <v>3</v>
      </c>
      <c r="D19" s="21">
        <v>3</v>
      </c>
      <c r="E19" s="21">
        <v>1</v>
      </c>
      <c r="F19" s="21">
        <v>7</v>
      </c>
      <c r="G19" s="21">
        <v>0.33333333333333331</v>
      </c>
      <c r="I19" s="18" t="s">
        <v>15</v>
      </c>
      <c r="J19" s="24">
        <f>PRODUCT(C19:G19)^(1/5)</f>
        <v>1.838416287252544</v>
      </c>
      <c r="K19" s="26"/>
      <c r="L19" s="19" t="s">
        <v>19</v>
      </c>
      <c r="M19" s="24">
        <f>J19/$J$16</f>
        <v>0.25000959702874148</v>
      </c>
    </row>
    <row r="20" spans="1:13" ht="18" x14ac:dyDescent="0.35">
      <c r="A20" s="26">
        <v>30</v>
      </c>
      <c r="B20" s="20" t="s">
        <v>4</v>
      </c>
      <c r="C20" s="21">
        <v>0.2</v>
      </c>
      <c r="D20" s="21">
        <v>0.2</v>
      </c>
      <c r="E20" s="21">
        <v>0.14285714285714299</v>
      </c>
      <c r="F20" s="21">
        <v>1</v>
      </c>
      <c r="G20" s="21">
        <v>0.1111111111111111</v>
      </c>
      <c r="I20" s="18" t="s">
        <v>20</v>
      </c>
      <c r="J20" s="24">
        <f>PRODUCT(C20:G20)^(1/5)</f>
        <v>0.22937384164113586</v>
      </c>
      <c r="K20" s="26"/>
      <c r="L20" s="19" t="s">
        <v>41</v>
      </c>
      <c r="M20" s="24">
        <f>J20/$J$16</f>
        <v>3.119296870641635E-2</v>
      </c>
    </row>
    <row r="21" spans="1:13" ht="18" x14ac:dyDescent="0.35">
      <c r="A21" s="26">
        <v>35</v>
      </c>
      <c r="B21" s="20" t="s">
        <v>6</v>
      </c>
      <c r="C21" s="22">
        <v>5</v>
      </c>
      <c r="D21" s="22">
        <v>5</v>
      </c>
      <c r="E21" s="21">
        <v>3</v>
      </c>
      <c r="F21" s="22">
        <v>9</v>
      </c>
      <c r="G21" s="22">
        <v>1</v>
      </c>
      <c r="I21" s="18" t="s">
        <v>22</v>
      </c>
      <c r="J21" s="24">
        <f>PRODUCT(C21:G21)^(1/5)</f>
        <v>3.6801096140891669</v>
      </c>
      <c r="K21" s="26"/>
      <c r="L21" s="19" t="s">
        <v>42</v>
      </c>
      <c r="M21" s="31">
        <f>J21/$J$16</f>
        <v>0.50046484467075469</v>
      </c>
    </row>
    <row r="22" spans="1:13" x14ac:dyDescent="0.35">
      <c r="I22" s="26"/>
      <c r="J22" s="26"/>
      <c r="K22" s="26"/>
      <c r="L22" s="26"/>
      <c r="M22" s="26"/>
    </row>
    <row r="23" spans="1:13" x14ac:dyDescent="0.35">
      <c r="B23" t="s">
        <v>35</v>
      </c>
      <c r="I23" s="26"/>
      <c r="J23" s="26"/>
      <c r="K23" s="26"/>
      <c r="L23" s="26"/>
      <c r="M23" s="26"/>
    </row>
    <row r="24" spans="1:13" ht="14.4" customHeight="1" x14ac:dyDescent="0.4">
      <c r="A24" s="26"/>
      <c r="B24" s="23"/>
      <c r="C24" s="20" t="s">
        <v>1</v>
      </c>
      <c r="D24" s="20" t="s">
        <v>2</v>
      </c>
      <c r="E24" s="20" t="s">
        <v>3</v>
      </c>
      <c r="F24" s="20" t="s">
        <v>4</v>
      </c>
      <c r="G24" s="20" t="s">
        <v>6</v>
      </c>
      <c r="I24" s="18" t="s">
        <v>21</v>
      </c>
      <c r="J24" s="24">
        <f>SUM(J25:J29)</f>
        <v>8.2473183604546954</v>
      </c>
      <c r="K24" s="26"/>
      <c r="L24" s="29" t="s">
        <v>49</v>
      </c>
      <c r="M24" s="26"/>
    </row>
    <row r="25" spans="1:13" ht="18" x14ac:dyDescent="0.35">
      <c r="A25" s="26">
        <v>100</v>
      </c>
      <c r="B25" s="20" t="s">
        <v>1</v>
      </c>
      <c r="C25" s="21">
        <v>1</v>
      </c>
      <c r="D25" s="21">
        <v>5</v>
      </c>
      <c r="E25" s="21">
        <v>0.2</v>
      </c>
      <c r="F25" s="21">
        <v>5</v>
      </c>
      <c r="G25" s="21">
        <v>0.2</v>
      </c>
      <c r="I25" s="18" t="s">
        <v>13</v>
      </c>
      <c r="J25" s="24">
        <f>PRODUCT(C25:G25)^(1/5)</f>
        <v>1</v>
      </c>
      <c r="K25" s="26"/>
      <c r="L25" s="19" t="s">
        <v>17</v>
      </c>
      <c r="M25" s="24">
        <f>J25/$J$16</f>
        <v>0.13599183099186588</v>
      </c>
    </row>
    <row r="26" spans="1:13" ht="18" x14ac:dyDescent="0.35">
      <c r="A26" s="26">
        <v>125</v>
      </c>
      <c r="B26" s="20" t="s">
        <v>2</v>
      </c>
      <c r="C26" s="21">
        <v>0.2</v>
      </c>
      <c r="D26" s="21">
        <v>1</v>
      </c>
      <c r="E26" s="21">
        <v>0.1111111111111111</v>
      </c>
      <c r="F26" s="21">
        <v>1</v>
      </c>
      <c r="G26" s="21">
        <v>0.1111111111111111</v>
      </c>
      <c r="I26" s="18" t="s">
        <v>14</v>
      </c>
      <c r="J26" s="24">
        <f>PRODUCT(C26:G26)^(1/5)</f>
        <v>0.30096015048247809</v>
      </c>
      <c r="K26" s="26"/>
      <c r="L26" s="19" t="s">
        <v>18</v>
      </c>
      <c r="M26" s="24">
        <f>J26/$J$16</f>
        <v>4.0928121919699675E-2</v>
      </c>
    </row>
    <row r="27" spans="1:13" ht="18" x14ac:dyDescent="0.35">
      <c r="A27" s="26">
        <v>150</v>
      </c>
      <c r="B27" s="20" t="s">
        <v>3</v>
      </c>
      <c r="C27" s="21">
        <v>5</v>
      </c>
      <c r="D27" s="21">
        <v>9</v>
      </c>
      <c r="E27" s="21">
        <v>1</v>
      </c>
      <c r="F27" s="21">
        <v>9</v>
      </c>
      <c r="G27" s="22">
        <v>1</v>
      </c>
      <c r="I27" s="18" t="s">
        <v>15</v>
      </c>
      <c r="J27" s="24">
        <f>PRODUCT(C27:G27)^(1/5)</f>
        <v>3.3226990297448697</v>
      </c>
      <c r="K27" s="26"/>
      <c r="L27" s="19" t="s">
        <v>19</v>
      </c>
      <c r="M27" s="31">
        <f>J27/$J$16</f>
        <v>0.45185992488990101</v>
      </c>
    </row>
    <row r="28" spans="1:13" ht="18" x14ac:dyDescent="0.35">
      <c r="A28" s="26">
        <v>175</v>
      </c>
      <c r="B28" s="20" t="s">
        <v>4</v>
      </c>
      <c r="C28" s="21">
        <v>0.2</v>
      </c>
      <c r="D28" s="21">
        <v>1</v>
      </c>
      <c r="E28" s="21">
        <v>0.1111111111111111</v>
      </c>
      <c r="F28" s="21">
        <v>1</v>
      </c>
      <c r="G28" s="21">
        <v>0.1111111111111111</v>
      </c>
      <c r="I28" s="18" t="s">
        <v>20</v>
      </c>
      <c r="J28" s="24">
        <f>PRODUCT(C28:G28)^(1/5)</f>
        <v>0.30096015048247809</v>
      </c>
      <c r="K28" s="26"/>
      <c r="L28" s="19" t="s">
        <v>41</v>
      </c>
      <c r="M28" s="24">
        <f>J28/$J$16</f>
        <v>4.0928121919699675E-2</v>
      </c>
    </row>
    <row r="29" spans="1:13" ht="18" x14ac:dyDescent="0.35">
      <c r="A29" s="26">
        <v>200</v>
      </c>
      <c r="B29" s="20" t="s">
        <v>6</v>
      </c>
      <c r="C29" s="22">
        <v>5</v>
      </c>
      <c r="D29" s="22">
        <v>9</v>
      </c>
      <c r="E29" s="21">
        <v>1</v>
      </c>
      <c r="F29" s="22">
        <v>9</v>
      </c>
      <c r="G29" s="22">
        <v>1</v>
      </c>
      <c r="I29" s="18" t="s">
        <v>22</v>
      </c>
      <c r="J29" s="24">
        <f>PRODUCT(C29:G29)^(1/5)</f>
        <v>3.3226990297448697</v>
      </c>
      <c r="K29" s="26"/>
      <c r="L29" s="19" t="s">
        <v>42</v>
      </c>
      <c r="M29" s="31">
        <f>J29/$J$16</f>
        <v>0.45185992488990101</v>
      </c>
    </row>
    <row r="30" spans="1:13" x14ac:dyDescent="0.35">
      <c r="A30" s="26"/>
      <c r="I30" s="26"/>
      <c r="J30" s="26"/>
      <c r="K30" s="26"/>
      <c r="L30" s="26"/>
      <c r="M30" s="26"/>
    </row>
    <row r="31" spans="1:13" x14ac:dyDescent="0.35">
      <c r="A31" s="26"/>
      <c r="B31" t="s">
        <v>44</v>
      </c>
      <c r="I31" s="26"/>
      <c r="J31" s="26"/>
      <c r="K31" s="26"/>
      <c r="L31" s="26"/>
      <c r="M31" s="26"/>
    </row>
    <row r="32" spans="1:13" ht="14.4" customHeight="1" x14ac:dyDescent="0.4">
      <c r="A32" s="26"/>
      <c r="B32" s="23"/>
      <c r="C32" s="20" t="s">
        <v>1</v>
      </c>
      <c r="D32" s="20" t="s">
        <v>2</v>
      </c>
      <c r="E32" s="20" t="s">
        <v>3</v>
      </c>
      <c r="F32" s="20" t="s">
        <v>4</v>
      </c>
      <c r="G32" s="20" t="s">
        <v>6</v>
      </c>
      <c r="I32" s="18" t="s">
        <v>21</v>
      </c>
      <c r="J32" s="24">
        <f>SUM(J33:J37)</f>
        <v>7.1330855315300576</v>
      </c>
      <c r="K32" s="26"/>
      <c r="L32" s="29" t="s">
        <v>50</v>
      </c>
      <c r="M32" s="26"/>
    </row>
    <row r="33" spans="1:13" ht="18" x14ac:dyDescent="0.35">
      <c r="A33" s="26" t="s">
        <v>2</v>
      </c>
      <c r="B33" s="20" t="s">
        <v>1</v>
      </c>
      <c r="C33" s="21">
        <v>1</v>
      </c>
      <c r="D33" s="21">
        <v>7</v>
      </c>
      <c r="E33" s="21">
        <v>0.33333333333333331</v>
      </c>
      <c r="F33" s="21">
        <v>3</v>
      </c>
      <c r="G33" s="21">
        <v>1</v>
      </c>
      <c r="I33" s="18" t="s">
        <v>13</v>
      </c>
      <c r="J33" s="24">
        <f>PRODUCT(C33:G33)^(1/5)</f>
        <v>1.475773161594552</v>
      </c>
      <c r="K33" s="26"/>
      <c r="L33" s="19" t="s">
        <v>17</v>
      </c>
      <c r="M33" s="24">
        <f>J33/$J$16</f>
        <v>0.20069309437389785</v>
      </c>
    </row>
    <row r="34" spans="1:13" ht="18" x14ac:dyDescent="0.35">
      <c r="A34" s="26"/>
      <c r="B34" s="20" t="s">
        <v>2</v>
      </c>
      <c r="C34" s="21">
        <v>0.14285714285714299</v>
      </c>
      <c r="D34" s="21">
        <v>1</v>
      </c>
      <c r="E34" s="21">
        <v>0.1111111111111111</v>
      </c>
      <c r="F34" s="21">
        <v>0.2</v>
      </c>
      <c r="G34" s="21">
        <v>0.14285714285714299</v>
      </c>
      <c r="I34" s="18" t="s">
        <v>14</v>
      </c>
      <c r="J34" s="24">
        <f>PRODUCT(C34:G34)^(1/5)</f>
        <v>0.21444616361882959</v>
      </c>
      <c r="K34" s="26"/>
      <c r="L34" s="19" t="s">
        <v>18</v>
      </c>
      <c r="M34" s="24">
        <f>J34/$J$16</f>
        <v>2.9162926439705888E-2</v>
      </c>
    </row>
    <row r="35" spans="1:13" ht="18" x14ac:dyDescent="0.35">
      <c r="A35" s="26" t="s">
        <v>4</v>
      </c>
      <c r="B35" s="20" t="s">
        <v>3</v>
      </c>
      <c r="C35" s="21">
        <v>3</v>
      </c>
      <c r="D35" s="21">
        <v>9</v>
      </c>
      <c r="E35" s="21">
        <v>1</v>
      </c>
      <c r="F35" s="21">
        <v>5</v>
      </c>
      <c r="G35" s="22">
        <v>3</v>
      </c>
      <c r="I35" s="18" t="s">
        <v>15</v>
      </c>
      <c r="J35" s="24">
        <f>PRODUCT(C35:G35)^(1/5)</f>
        <v>3.3226990297448697</v>
      </c>
      <c r="K35" s="26"/>
      <c r="L35" s="19" t="s">
        <v>19</v>
      </c>
      <c r="M35" s="31">
        <f>J35/$J$16</f>
        <v>0.45185992488990101</v>
      </c>
    </row>
    <row r="36" spans="1:13" ht="18" x14ac:dyDescent="0.35">
      <c r="A36" s="26" t="s">
        <v>39</v>
      </c>
      <c r="B36" s="20" t="s">
        <v>4</v>
      </c>
      <c r="C36" s="21">
        <v>0.33333333333333331</v>
      </c>
      <c r="D36" s="21">
        <v>5</v>
      </c>
      <c r="E36" s="21">
        <v>0.2</v>
      </c>
      <c r="F36" s="21">
        <v>1</v>
      </c>
      <c r="G36" s="21">
        <v>0.33333333333333331</v>
      </c>
      <c r="I36" s="18" t="s">
        <v>20</v>
      </c>
      <c r="J36" s="24">
        <f>PRODUCT(C36:G36)^(1/5)</f>
        <v>0.64439401497725424</v>
      </c>
      <c r="K36" s="26"/>
      <c r="L36" s="19" t="s">
        <v>41</v>
      </c>
      <c r="M36" s="24">
        <f>J36/$J$16</f>
        <v>8.763232197695664E-2</v>
      </c>
    </row>
    <row r="37" spans="1:13" ht="18" x14ac:dyDescent="0.35">
      <c r="A37" s="26" t="s">
        <v>3</v>
      </c>
      <c r="B37" s="20" t="s">
        <v>6</v>
      </c>
      <c r="C37" s="22">
        <v>1</v>
      </c>
      <c r="D37" s="22">
        <v>7</v>
      </c>
      <c r="E37" s="21">
        <v>0.33333333333333331</v>
      </c>
      <c r="F37" s="22">
        <v>3</v>
      </c>
      <c r="G37" s="22">
        <v>1</v>
      </c>
      <c r="I37" s="18" t="s">
        <v>22</v>
      </c>
      <c r="J37" s="24">
        <f>PRODUCT(C37:G37)^(1/5)</f>
        <v>1.475773161594552</v>
      </c>
      <c r="K37" s="26"/>
      <c r="L37" s="19" t="s">
        <v>42</v>
      </c>
      <c r="M37" s="24">
        <f>J37/$J$16</f>
        <v>0.20069309437389785</v>
      </c>
    </row>
    <row r="39" spans="1:13" x14ac:dyDescent="0.35">
      <c r="B39" s="32" t="s">
        <v>43</v>
      </c>
    </row>
    <row r="40" spans="1:13" x14ac:dyDescent="0.35">
      <c r="B40" s="25" t="s">
        <v>23</v>
      </c>
      <c r="C40" s="24">
        <f>M17*K$11+M25*K$12+M33*K$13</f>
        <v>0.12607377133585462</v>
      </c>
      <c r="D40">
        <v>3</v>
      </c>
    </row>
    <row r="41" spans="1:13" x14ac:dyDescent="0.35">
      <c r="B41" s="25" t="s">
        <v>40</v>
      </c>
      <c r="C41" s="24">
        <f>M18*K$11+M26*K$12+M34*K$13</f>
        <v>8.7988931763517755E-2</v>
      </c>
      <c r="D41">
        <v>4</v>
      </c>
    </row>
    <row r="42" spans="1:13" x14ac:dyDescent="0.35">
      <c r="B42" s="25" t="s">
        <v>24</v>
      </c>
      <c r="C42" s="24">
        <f>M19*K$11+M27*K$12+M35*K$13</f>
        <v>0.30768111927478703</v>
      </c>
      <c r="D42">
        <v>2</v>
      </c>
    </row>
    <row r="43" spans="1:13" x14ac:dyDescent="0.35">
      <c r="B43" s="25" t="s">
        <v>25</v>
      </c>
      <c r="C43" s="24">
        <f t="shared" ref="C43:C44" si="0">M20*K$11+M28*K$12+M36*K$13</f>
        <v>4.0646469632676867E-2</v>
      </c>
      <c r="D43">
        <v>5</v>
      </c>
      <c r="I43" t="s">
        <v>38</v>
      </c>
    </row>
    <row r="44" spans="1:13" x14ac:dyDescent="0.35">
      <c r="B44" s="25" t="s">
        <v>26</v>
      </c>
      <c r="C44" s="31">
        <f t="shared" si="0"/>
        <v>0.45069674894536743</v>
      </c>
      <c r="D44">
        <v>1</v>
      </c>
    </row>
    <row r="48" spans="1:13" x14ac:dyDescent="0.35">
      <c r="C48">
        <v>63124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byaketava</dc:creator>
  <cp:lastModifiedBy>Маша</cp:lastModifiedBy>
  <dcterms:created xsi:type="dcterms:W3CDTF">2014-01-26T16:06:12Z</dcterms:created>
  <dcterms:modified xsi:type="dcterms:W3CDTF">2025-02-08T07:52:51Z</dcterms:modified>
</cp:coreProperties>
</file>