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ша\OneDrive\Рабочий стол\СА\"/>
    </mc:Choice>
  </mc:AlternateContent>
  <xr:revisionPtr revIDLastSave="0" documentId="13_ncr:1_{F84B4DD7-8A01-4C7B-A8B3-C7A1F78F6362}" xr6:coauthVersionLast="47" xr6:coauthVersionMax="47" xr10:uidLastSave="{00000000-0000-0000-0000-000000000000}"/>
  <bookViews>
    <workbookView xWindow="-110" yWindow="-110" windowWidth="19420" windowHeight="10300" tabRatio="589" xr2:uid="{D3E64EA2-4DC9-4F72-A156-4982848DF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G46" i="1"/>
  <c r="G44" i="1"/>
  <c r="G45" i="1"/>
  <c r="AC22" i="1"/>
  <c r="AC36" i="1"/>
  <c r="AC35" i="1"/>
  <c r="AC34" i="1"/>
  <c r="AC30" i="1"/>
  <c r="AC29" i="1"/>
  <c r="AC28" i="1"/>
  <c r="AC24" i="1"/>
  <c r="AC23" i="1"/>
  <c r="AC18" i="1"/>
  <c r="AC17" i="1"/>
  <c r="AC16" i="1"/>
  <c r="R36" i="1"/>
  <c r="R35" i="1"/>
  <c r="R34" i="1"/>
  <c r="R30" i="1"/>
  <c r="R29" i="1"/>
  <c r="R28" i="1"/>
  <c r="R24" i="1"/>
  <c r="R23" i="1"/>
  <c r="R22" i="1"/>
  <c r="R18" i="1"/>
  <c r="R17" i="1"/>
  <c r="R16" i="1"/>
  <c r="G34" i="1"/>
  <c r="G36" i="1"/>
  <c r="G35" i="1"/>
  <c r="G30" i="1"/>
  <c r="G29" i="1"/>
  <c r="G28" i="1"/>
  <c r="G24" i="1"/>
  <c r="G23" i="1"/>
  <c r="G22" i="1"/>
  <c r="G17" i="1"/>
  <c r="G18" i="1"/>
  <c r="G16" i="1"/>
  <c r="H10" i="1"/>
  <c r="H11" i="1"/>
  <c r="H12" i="1"/>
  <c r="H9" i="1"/>
  <c r="AC33" i="1" l="1"/>
  <c r="AF35" i="1" s="1"/>
  <c r="G33" i="1"/>
  <c r="J36" i="1" s="1"/>
  <c r="G27" i="1"/>
  <c r="J29" i="1" s="1"/>
  <c r="G21" i="1"/>
  <c r="J23" i="1" s="1"/>
  <c r="G15" i="1"/>
  <c r="J17" i="1" s="1"/>
  <c r="H8" i="1"/>
  <c r="K10" i="1" s="1"/>
  <c r="AC21" i="1"/>
  <c r="AF23" i="1" s="1"/>
  <c r="AC27" i="1"/>
  <c r="AF29" i="1" s="1"/>
  <c r="AC15" i="1"/>
  <c r="AF18" i="1" s="1"/>
  <c r="R33" i="1"/>
  <c r="U36" i="1" s="1"/>
  <c r="R27" i="1"/>
  <c r="R21" i="1"/>
  <c r="U23" i="1" s="1"/>
  <c r="R15" i="1"/>
  <c r="AF36" i="1" l="1"/>
  <c r="AF34" i="1"/>
  <c r="J34" i="1"/>
  <c r="J35" i="1"/>
  <c r="J28" i="1"/>
  <c r="J30" i="1"/>
  <c r="J22" i="1"/>
  <c r="J24" i="1"/>
  <c r="J18" i="1"/>
  <c r="J16" i="1"/>
  <c r="K11" i="1"/>
  <c r="K12" i="1"/>
  <c r="AF28" i="1"/>
  <c r="AF30" i="1"/>
  <c r="AF24" i="1"/>
  <c r="AF22" i="1"/>
  <c r="AF16" i="1"/>
  <c r="AF17" i="1"/>
  <c r="U30" i="1"/>
  <c r="U29" i="1"/>
  <c r="U28" i="1"/>
  <c r="U22" i="1"/>
  <c r="U18" i="1"/>
  <c r="U17" i="1"/>
  <c r="U16" i="1"/>
  <c r="U35" i="1"/>
  <c r="U34" i="1"/>
  <c r="U24" i="1"/>
  <c r="B39" i="1" l="1"/>
  <c r="B45" i="1" s="1"/>
  <c r="X39" i="1"/>
  <c r="D45" i="1" s="1"/>
  <c r="B38" i="1"/>
  <c r="B44" i="1" s="1"/>
  <c r="B40" i="1"/>
  <c r="B46" i="1" s="1"/>
  <c r="M38" i="1"/>
  <c r="C44" i="1" s="1"/>
  <c r="M39" i="1"/>
  <c r="C45" i="1" s="1"/>
  <c r="M40" i="1"/>
  <c r="C46" i="1" s="1"/>
  <c r="X40" i="1"/>
  <c r="D46" i="1" s="1"/>
  <c r="X38" i="1"/>
  <c r="D44" i="1" s="1"/>
</calcChain>
</file>

<file path=xl/sharedStrings.xml><?xml version="1.0" encoding="utf-8"?>
<sst xmlns="http://schemas.openxmlformats.org/spreadsheetml/2006/main" count="233" uniqueCount="39">
  <si>
    <t>К1</t>
  </si>
  <si>
    <t>К2</t>
  </si>
  <si>
    <t>К3</t>
  </si>
  <si>
    <t>К4</t>
  </si>
  <si>
    <t>С1</t>
  </si>
  <si>
    <t>С2</t>
  </si>
  <si>
    <t>С3</t>
  </si>
  <si>
    <t>С4</t>
  </si>
  <si>
    <t>C</t>
  </si>
  <si>
    <t>L1</t>
  </si>
  <si>
    <t>L2</t>
  </si>
  <si>
    <t>L3</t>
  </si>
  <si>
    <t>L4</t>
  </si>
  <si>
    <t>G1</t>
  </si>
  <si>
    <t>G2</t>
  </si>
  <si>
    <t>G3</t>
  </si>
  <si>
    <t>Е1</t>
  </si>
  <si>
    <t>Е2</t>
  </si>
  <si>
    <t>Е3</t>
  </si>
  <si>
    <t>Погода</t>
  </si>
  <si>
    <t>Растение</t>
  </si>
  <si>
    <t>Затраты за время выращивания, тыс. ден.ед.</t>
  </si>
  <si>
    <t>Расход удобрений, т</t>
  </si>
  <si>
    <t>Сухая</t>
  </si>
  <si>
    <t>Обычная</t>
  </si>
  <si>
    <t>Влажная</t>
  </si>
  <si>
    <t>Р1</t>
  </si>
  <si>
    <t>Р2</t>
  </si>
  <si>
    <t>Р3</t>
  </si>
  <si>
    <t>Прибыль от продажи урожая, тыс. ден.ед.</t>
  </si>
  <si>
    <t>Затраты на посадку растений</t>
  </si>
  <si>
    <t>Затраты на посадку</t>
  </si>
  <si>
    <t>Затраты за время выращивания</t>
  </si>
  <si>
    <t>Расход удобрений</t>
  </si>
  <si>
    <t>Прибыль от продажи урожая</t>
  </si>
  <si>
    <t>Растения</t>
  </si>
  <si>
    <t>Обобщенная оценка</t>
  </si>
  <si>
    <t>Матрица выигрышей</t>
  </si>
  <si>
    <t>Лаплас, Вальд, Гурвиц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</si>
</sst>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DD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2" fontId="2" fillId="0" borderId="7" xfId="0" applyNumberFormat="1" applyFont="1" applyBorder="1"/>
    <xf numFmtId="2" fontId="2" fillId="0" borderId="0" xfId="0" applyNumberFormat="1" applyFont="1" applyFill="1" applyBorder="1"/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4" fillId="0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2" fontId="2" fillId="0" borderId="0" xfId="0" applyNumberFormat="1" applyFont="1" applyFill="1" applyBorder="1" applyAlignment="1">
      <alignment horizontal="center" vertical="center"/>
    </xf>
    <xf numFmtId="2" fontId="2" fillId="4" borderId="7" xfId="0" applyNumberFormat="1" applyFont="1" applyFill="1" applyBorder="1" applyAlignment="1">
      <alignment horizontal="center" vertical="center"/>
    </xf>
    <xf numFmtId="12" fontId="2" fillId="0" borderId="7" xfId="0" applyNumberFormat="1" applyFont="1" applyBorder="1" applyAlignment="1">
      <alignment horizontal="left"/>
    </xf>
    <xf numFmtId="12" fontId="1" fillId="0" borderId="7" xfId="0" applyNumberFormat="1" applyFont="1" applyFill="1" applyBorder="1" applyAlignment="1">
      <alignment horizontal="left" vertical="center" wrapText="1"/>
    </xf>
    <xf numFmtId="2" fontId="0" fillId="0" borderId="7" xfId="0" applyNumberFormat="1" applyBorder="1" applyAlignment="1">
      <alignment horizontal="center"/>
    </xf>
    <xf numFmtId="0" fontId="0" fillId="6" borderId="7" xfId="0" applyFill="1" applyBorder="1" applyAlignment="1">
      <alignment horizontal="center"/>
    </xf>
    <xf numFmtId="2" fontId="2" fillId="5" borderId="7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2" fontId="0" fillId="0" borderId="7" xfId="0" applyNumberFormat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2" fontId="0" fillId="3" borderId="6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DDF0"/>
      <color rgb="FFFFD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9800-8209-4C7C-B929-DE52DD4CB5A9}">
  <dimension ref="A1:AG54"/>
  <sheetViews>
    <sheetView tabSelected="1" zoomScale="70" zoomScaleNormal="70" workbookViewId="0">
      <selection activeCell="F11" sqref="F11"/>
    </sheetView>
  </sheetViews>
  <sheetFormatPr defaultRowHeight="14.5" x14ac:dyDescent="0.35"/>
  <cols>
    <col min="1" max="1" width="21.1796875" customWidth="1"/>
    <col min="2" max="6" width="8.6328125" customWidth="1"/>
    <col min="7" max="7" width="9.1796875" customWidth="1"/>
    <col min="8" max="34" width="8.6328125" customWidth="1"/>
    <col min="35" max="43" width="6.6328125" customWidth="1"/>
  </cols>
  <sheetData>
    <row r="1" spans="1:33" ht="31.5" customHeight="1" thickBot="1" x14ac:dyDescent="0.4">
      <c r="A1" s="4" t="s">
        <v>19</v>
      </c>
      <c r="B1" s="46" t="s">
        <v>23</v>
      </c>
      <c r="C1" s="47"/>
      <c r="D1" s="48"/>
      <c r="E1" s="46" t="s">
        <v>24</v>
      </c>
      <c r="F1" s="47"/>
      <c r="G1" s="48"/>
      <c r="H1" s="46" t="s">
        <v>25</v>
      </c>
      <c r="I1" s="47"/>
      <c r="J1" s="48"/>
      <c r="K1" s="17" t="s">
        <v>0</v>
      </c>
      <c r="L1" s="49" t="s">
        <v>30</v>
      </c>
      <c r="M1" s="50"/>
      <c r="N1" s="51"/>
    </row>
    <row r="2" spans="1:33" ht="16" thickBot="1" x14ac:dyDescent="0.4">
      <c r="A2" s="5" t="s">
        <v>20</v>
      </c>
      <c r="B2" s="1" t="s">
        <v>26</v>
      </c>
      <c r="C2" s="1" t="s">
        <v>27</v>
      </c>
      <c r="D2" s="1" t="s">
        <v>28</v>
      </c>
      <c r="E2" s="1" t="s">
        <v>26</v>
      </c>
      <c r="F2" s="1" t="s">
        <v>27</v>
      </c>
      <c r="G2" s="1" t="s">
        <v>28</v>
      </c>
      <c r="H2" s="1" t="s">
        <v>26</v>
      </c>
      <c r="I2" s="1" t="s">
        <v>27</v>
      </c>
      <c r="J2" s="1" t="s">
        <v>28</v>
      </c>
      <c r="K2" s="18"/>
      <c r="L2" s="14" t="s">
        <v>26</v>
      </c>
      <c r="M2" s="15" t="s">
        <v>27</v>
      </c>
      <c r="N2" s="16" t="s">
        <v>28</v>
      </c>
    </row>
    <row r="3" spans="1:33" ht="51" customHeight="1" thickBot="1" x14ac:dyDescent="0.4">
      <c r="A3" s="5" t="s">
        <v>21</v>
      </c>
      <c r="B3" s="1">
        <v>40</v>
      </c>
      <c r="C3" s="1">
        <v>70</v>
      </c>
      <c r="D3" s="1">
        <v>30</v>
      </c>
      <c r="E3" s="1">
        <v>30</v>
      </c>
      <c r="F3" s="1">
        <v>60</v>
      </c>
      <c r="G3" s="1">
        <v>30</v>
      </c>
      <c r="H3" s="1">
        <v>30</v>
      </c>
      <c r="I3" s="1">
        <v>30</v>
      </c>
      <c r="J3" s="1">
        <v>30</v>
      </c>
      <c r="K3" s="19" t="s">
        <v>1</v>
      </c>
      <c r="L3" s="11">
        <v>80</v>
      </c>
      <c r="M3" s="13">
        <v>60</v>
      </c>
      <c r="N3" s="12">
        <v>120</v>
      </c>
    </row>
    <row r="4" spans="1:33" ht="16" thickBot="1" x14ac:dyDescent="0.4">
      <c r="A4" s="5" t="s">
        <v>22</v>
      </c>
      <c r="B4" s="1">
        <v>60</v>
      </c>
      <c r="C4" s="1">
        <v>110</v>
      </c>
      <c r="D4" s="1">
        <v>40</v>
      </c>
      <c r="E4" s="1">
        <v>50</v>
      </c>
      <c r="F4" s="1">
        <v>80</v>
      </c>
      <c r="G4" s="1">
        <v>40</v>
      </c>
      <c r="H4" s="1">
        <v>50</v>
      </c>
      <c r="I4" s="1">
        <v>70</v>
      </c>
      <c r="J4" s="1">
        <v>30</v>
      </c>
      <c r="K4" s="19" t="s">
        <v>2</v>
      </c>
    </row>
    <row r="5" spans="1:33" ht="31.5" thickBot="1" x14ac:dyDescent="0.4">
      <c r="A5" s="5" t="s">
        <v>29</v>
      </c>
      <c r="B5" s="6">
        <v>680</v>
      </c>
      <c r="C5" s="7">
        <v>400</v>
      </c>
      <c r="D5" s="7">
        <v>700</v>
      </c>
      <c r="E5" s="7">
        <v>800</v>
      </c>
      <c r="F5" s="8">
        <v>900</v>
      </c>
      <c r="G5" s="8">
        <v>700</v>
      </c>
      <c r="H5" s="8">
        <v>800</v>
      </c>
      <c r="I5" s="8">
        <v>700</v>
      </c>
      <c r="J5" s="8">
        <v>1200</v>
      </c>
      <c r="K5" s="19" t="s">
        <v>3</v>
      </c>
    </row>
    <row r="6" spans="1:33" ht="16" thickBot="1" x14ac:dyDescent="0.4">
      <c r="B6" s="52">
        <v>0.1</v>
      </c>
      <c r="C6" s="53"/>
      <c r="D6" s="54"/>
      <c r="E6" s="60">
        <v>0.7</v>
      </c>
      <c r="F6" s="61"/>
      <c r="G6" s="62"/>
      <c r="H6" s="52">
        <v>0.2</v>
      </c>
      <c r="I6" s="53"/>
      <c r="J6" s="54"/>
    </row>
    <row r="8" spans="1:33" x14ac:dyDescent="0.35">
      <c r="A8" s="2"/>
      <c r="B8" s="21" t="s">
        <v>0</v>
      </c>
      <c r="C8" s="21" t="s">
        <v>1</v>
      </c>
      <c r="D8" s="21" t="s">
        <v>2</v>
      </c>
      <c r="E8" s="21" t="s">
        <v>3</v>
      </c>
      <c r="G8" s="26" t="s">
        <v>8</v>
      </c>
      <c r="H8" s="27">
        <f>SUM(H9:H12)</f>
        <v>5.2751704656444334</v>
      </c>
      <c r="I8" s="9"/>
      <c r="J8" s="9"/>
      <c r="K8" s="9"/>
    </row>
    <row r="9" spans="1:33" ht="15.5" x14ac:dyDescent="0.35">
      <c r="A9" s="21" t="s">
        <v>0</v>
      </c>
      <c r="B9" s="22">
        <v>1</v>
      </c>
      <c r="C9" s="22">
        <v>0.33333333333333298</v>
      </c>
      <c r="D9" s="23">
        <v>1</v>
      </c>
      <c r="E9" s="22">
        <v>0.2</v>
      </c>
      <c r="G9" s="28" t="s">
        <v>4</v>
      </c>
      <c r="H9" s="27">
        <f>PRODUCT(B9:E9)^(1/4)</f>
        <v>0.50813274815461462</v>
      </c>
      <c r="I9" s="9"/>
      <c r="J9" s="29" t="s">
        <v>9</v>
      </c>
      <c r="K9" s="27">
        <f>H9/$H$8</f>
        <v>9.6325370234749241E-2</v>
      </c>
    </row>
    <row r="10" spans="1:33" x14ac:dyDescent="0.35">
      <c r="A10" s="21" t="s">
        <v>1</v>
      </c>
      <c r="B10" s="22">
        <v>3</v>
      </c>
      <c r="C10" s="22">
        <v>1</v>
      </c>
      <c r="D10" s="22">
        <v>3</v>
      </c>
      <c r="E10" s="22">
        <v>0.33333333333333331</v>
      </c>
      <c r="G10" s="28" t="s">
        <v>5</v>
      </c>
      <c r="H10" s="27">
        <f t="shared" ref="H10:H12" si="0">PRODUCT(B10:E10)^(1/4)</f>
        <v>1.3160740129524926</v>
      </c>
      <c r="I10" s="9"/>
      <c r="J10" s="29" t="s">
        <v>10</v>
      </c>
      <c r="K10" s="27">
        <f t="shared" ref="K10:K12" si="1">H10/$H$8</f>
        <v>0.24948464159095499</v>
      </c>
    </row>
    <row r="11" spans="1:33" x14ac:dyDescent="0.35">
      <c r="A11" s="21" t="s">
        <v>2</v>
      </c>
      <c r="B11" s="22">
        <v>1</v>
      </c>
      <c r="C11" s="22">
        <v>0.33333333333333331</v>
      </c>
      <c r="D11" s="22">
        <v>1</v>
      </c>
      <c r="E11" s="22">
        <v>0.2</v>
      </c>
      <c r="G11" s="28" t="s">
        <v>6</v>
      </c>
      <c r="H11" s="27">
        <f t="shared" si="0"/>
        <v>0.50813274815461473</v>
      </c>
      <c r="I11" s="9"/>
      <c r="J11" s="29" t="s">
        <v>11</v>
      </c>
      <c r="K11" s="27">
        <f t="shared" si="1"/>
        <v>9.6325370234749269E-2</v>
      </c>
    </row>
    <row r="12" spans="1:33" x14ac:dyDescent="0.35">
      <c r="A12" s="21" t="s">
        <v>3</v>
      </c>
      <c r="B12" s="22">
        <v>5</v>
      </c>
      <c r="C12" s="22">
        <v>3</v>
      </c>
      <c r="D12" s="22">
        <v>5</v>
      </c>
      <c r="E12" s="22">
        <v>1</v>
      </c>
      <c r="G12" s="28" t="s">
        <v>7</v>
      </c>
      <c r="H12" s="27">
        <f t="shared" si="0"/>
        <v>2.9428309563827115</v>
      </c>
      <c r="I12" s="9"/>
      <c r="J12" s="29" t="s">
        <v>12</v>
      </c>
      <c r="K12" s="31">
        <f t="shared" si="1"/>
        <v>0.55786461793954656</v>
      </c>
    </row>
    <row r="13" spans="1:33" x14ac:dyDescent="0.35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</row>
    <row r="14" spans="1:33" x14ac:dyDescent="0.35">
      <c r="A14" s="3" t="s">
        <v>31</v>
      </c>
      <c r="E14" s="20"/>
      <c r="F14" s="9"/>
      <c r="G14" s="30"/>
      <c r="K14" s="64"/>
      <c r="L14" s="3" t="s">
        <v>31</v>
      </c>
      <c r="V14" s="64"/>
      <c r="W14" s="3" t="s">
        <v>31</v>
      </c>
    </row>
    <row r="15" spans="1:33" x14ac:dyDescent="0.35">
      <c r="A15" s="66"/>
      <c r="B15" s="36" t="s">
        <v>26</v>
      </c>
      <c r="C15" s="36" t="s">
        <v>27</v>
      </c>
      <c r="D15" s="36" t="s">
        <v>28</v>
      </c>
      <c r="F15" s="26" t="s">
        <v>8</v>
      </c>
      <c r="G15" s="24">
        <f>SUM(G16:G18)</f>
        <v>4.250265986610688</v>
      </c>
      <c r="K15" s="64"/>
      <c r="L15" s="66"/>
      <c r="M15" s="36" t="s">
        <v>26</v>
      </c>
      <c r="N15" s="36" t="s">
        <v>27</v>
      </c>
      <c r="O15" s="36" t="s">
        <v>28</v>
      </c>
      <c r="P15" s="9"/>
      <c r="Q15" s="26" t="s">
        <v>8</v>
      </c>
      <c r="R15" s="27">
        <f>SUM(R16:R18)</f>
        <v>4.250265986610688</v>
      </c>
      <c r="S15" s="9"/>
      <c r="T15" s="9"/>
      <c r="U15" s="9"/>
      <c r="V15" s="64"/>
      <c r="W15" s="66"/>
      <c r="X15" s="36" t="s">
        <v>26</v>
      </c>
      <c r="Y15" s="36" t="s">
        <v>27</v>
      </c>
      <c r="Z15" s="36" t="s">
        <v>28</v>
      </c>
      <c r="AA15" s="9"/>
      <c r="AB15" s="26" t="s">
        <v>8</v>
      </c>
      <c r="AC15" s="27">
        <f>SUM(AC16:AC18)</f>
        <v>4.250265986610688</v>
      </c>
      <c r="AD15" s="9"/>
      <c r="AE15" s="9"/>
      <c r="AF15" s="9"/>
    </row>
    <row r="16" spans="1:33" x14ac:dyDescent="0.35">
      <c r="A16" s="21" t="s">
        <v>26</v>
      </c>
      <c r="B16" s="35">
        <v>1</v>
      </c>
      <c r="C16" s="35">
        <v>0.33333333333333331</v>
      </c>
      <c r="D16" s="35">
        <v>5</v>
      </c>
      <c r="F16" s="28" t="s">
        <v>4</v>
      </c>
      <c r="G16" s="24">
        <f>PRODUCT(B16:D16)^(1/3)</f>
        <v>1.1856311014966876</v>
      </c>
      <c r="I16" s="25" t="s">
        <v>9</v>
      </c>
      <c r="J16" s="37">
        <f>G16/$G$15</f>
        <v>0.27895456548641834</v>
      </c>
      <c r="K16" s="64"/>
      <c r="L16" s="21" t="s">
        <v>26</v>
      </c>
      <c r="M16" s="35">
        <v>1</v>
      </c>
      <c r="N16" s="35">
        <v>0.33333333333333331</v>
      </c>
      <c r="O16" s="35">
        <v>5</v>
      </c>
      <c r="P16" s="9"/>
      <c r="Q16" s="28" t="s">
        <v>4</v>
      </c>
      <c r="R16" s="27">
        <f>PRODUCT(M16:O16)^(1/3)</f>
        <v>1.1856311014966876</v>
      </c>
      <c r="S16" s="9"/>
      <c r="T16" s="29" t="s">
        <v>9</v>
      </c>
      <c r="U16" s="40">
        <f>R16/R$15</f>
        <v>0.27895456548641834</v>
      </c>
      <c r="V16" s="64"/>
      <c r="W16" s="21" t="s">
        <v>26</v>
      </c>
      <c r="X16" s="35">
        <v>1</v>
      </c>
      <c r="Y16" s="35">
        <v>0.33333333333333331</v>
      </c>
      <c r="Z16" s="35">
        <v>5</v>
      </c>
      <c r="AA16" s="9"/>
      <c r="AB16" s="28" t="s">
        <v>4</v>
      </c>
      <c r="AC16" s="27">
        <f>PRODUCT(X16:Z16)^(1/3)</f>
        <v>1.1856311014966876</v>
      </c>
      <c r="AD16" s="9"/>
      <c r="AE16" s="29" t="s">
        <v>9</v>
      </c>
      <c r="AF16" s="40">
        <f>AC16/AC$15</f>
        <v>0.27895456548641834</v>
      </c>
    </row>
    <row r="17" spans="1:32" x14ac:dyDescent="0.35">
      <c r="A17" s="36" t="s">
        <v>27</v>
      </c>
      <c r="B17" s="35">
        <v>3</v>
      </c>
      <c r="C17" s="35">
        <v>1</v>
      </c>
      <c r="D17" s="35">
        <v>7</v>
      </c>
      <c r="F17" s="28" t="s">
        <v>5</v>
      </c>
      <c r="G17" s="24">
        <f>PRODUCT(B17:D17)^(1/3)</f>
        <v>2.7589241763811208</v>
      </c>
      <c r="I17" s="25" t="s">
        <v>10</v>
      </c>
      <c r="J17" s="37">
        <f t="shared" ref="J17:J18" si="2">G17/$G$15</f>
        <v>0.6491180046313253</v>
      </c>
      <c r="K17" s="64"/>
      <c r="L17" s="36" t="s">
        <v>27</v>
      </c>
      <c r="M17" s="35">
        <v>3</v>
      </c>
      <c r="N17" s="35">
        <v>1</v>
      </c>
      <c r="O17" s="35">
        <v>7</v>
      </c>
      <c r="P17" s="9"/>
      <c r="Q17" s="28" t="s">
        <v>5</v>
      </c>
      <c r="R17" s="27">
        <f>PRODUCT(M17:O17)^(1/3)</f>
        <v>2.7589241763811208</v>
      </c>
      <c r="S17" s="9"/>
      <c r="T17" s="29" t="s">
        <v>10</v>
      </c>
      <c r="U17" s="40">
        <f t="shared" ref="U17:U18" si="3">R17/R$15</f>
        <v>0.6491180046313253</v>
      </c>
      <c r="V17" s="64"/>
      <c r="W17" s="36" t="s">
        <v>27</v>
      </c>
      <c r="X17" s="35">
        <v>3</v>
      </c>
      <c r="Y17" s="35">
        <v>1</v>
      </c>
      <c r="Z17" s="35">
        <v>7</v>
      </c>
      <c r="AA17" s="9"/>
      <c r="AB17" s="28" t="s">
        <v>5</v>
      </c>
      <c r="AC17" s="27">
        <f>PRODUCT(X17:Z17)^(1/3)</f>
        <v>2.7589241763811208</v>
      </c>
      <c r="AD17" s="9"/>
      <c r="AE17" s="29" t="s">
        <v>10</v>
      </c>
      <c r="AF17" s="40">
        <f t="shared" ref="AF17:AF18" si="4">AC17/AC$15</f>
        <v>0.6491180046313253</v>
      </c>
    </row>
    <row r="18" spans="1:32" x14ac:dyDescent="0.35">
      <c r="A18" s="21" t="s">
        <v>28</v>
      </c>
      <c r="B18" s="35">
        <v>0.2</v>
      </c>
      <c r="C18" s="35">
        <v>0.14285714285714285</v>
      </c>
      <c r="D18" s="35">
        <v>1</v>
      </c>
      <c r="F18" s="28" t="s">
        <v>6</v>
      </c>
      <c r="G18" s="24">
        <f t="shared" ref="G18" si="5">PRODUCT(B18:D18)^(1/3)</f>
        <v>0.30571070873287992</v>
      </c>
      <c r="I18" s="25" t="s">
        <v>11</v>
      </c>
      <c r="J18" s="37">
        <f t="shared" si="2"/>
        <v>7.1927429882256477E-2</v>
      </c>
      <c r="K18" s="64"/>
      <c r="L18" s="21" t="s">
        <v>28</v>
      </c>
      <c r="M18" s="35">
        <v>0.2</v>
      </c>
      <c r="N18" s="35">
        <v>0.14285714285714285</v>
      </c>
      <c r="O18" s="35">
        <v>1</v>
      </c>
      <c r="P18" s="9"/>
      <c r="Q18" s="28" t="s">
        <v>6</v>
      </c>
      <c r="R18" s="27">
        <f t="shared" ref="R18" si="6">PRODUCT(M18:O18)^(1/3)</f>
        <v>0.30571070873287992</v>
      </c>
      <c r="S18" s="9"/>
      <c r="T18" s="29" t="s">
        <v>11</v>
      </c>
      <c r="U18" s="40">
        <f t="shared" si="3"/>
        <v>7.1927429882256477E-2</v>
      </c>
      <c r="V18" s="64"/>
      <c r="W18" s="21" t="s">
        <v>28</v>
      </c>
      <c r="X18" s="35">
        <v>0.2</v>
      </c>
      <c r="Y18" s="35">
        <v>0.14285714285714285</v>
      </c>
      <c r="Z18" s="35">
        <v>1</v>
      </c>
      <c r="AA18" s="9"/>
      <c r="AB18" s="28" t="s">
        <v>6</v>
      </c>
      <c r="AC18" s="27">
        <f t="shared" ref="AC18" si="7">PRODUCT(X18:Z18)^(1/3)</f>
        <v>0.30571070873287992</v>
      </c>
      <c r="AD18" s="9"/>
      <c r="AE18" s="29" t="s">
        <v>11</v>
      </c>
      <c r="AF18" s="40">
        <f t="shared" si="4"/>
        <v>7.1927429882256477E-2</v>
      </c>
    </row>
    <row r="19" spans="1:32" x14ac:dyDescent="0.35">
      <c r="G19" s="10"/>
      <c r="I19" s="10"/>
      <c r="J19" s="38"/>
      <c r="K19" s="64"/>
      <c r="U19" s="41"/>
      <c r="V19" s="64"/>
      <c r="AF19" s="41"/>
    </row>
    <row r="20" spans="1:32" x14ac:dyDescent="0.35">
      <c r="A20" s="3" t="s">
        <v>32</v>
      </c>
      <c r="G20" s="10"/>
      <c r="I20" s="10"/>
      <c r="J20" s="38"/>
      <c r="K20" s="64"/>
      <c r="L20" s="3" t="s">
        <v>32</v>
      </c>
      <c r="U20" s="41"/>
      <c r="V20" s="64"/>
      <c r="W20" s="3" t="s">
        <v>32</v>
      </c>
      <c r="AF20" s="41"/>
    </row>
    <row r="21" spans="1:32" x14ac:dyDescent="0.35">
      <c r="A21" s="32"/>
      <c r="B21" s="36" t="s">
        <v>26</v>
      </c>
      <c r="C21" s="36" t="s">
        <v>27</v>
      </c>
      <c r="D21" s="36" t="s">
        <v>28</v>
      </c>
      <c r="F21" s="26" t="s">
        <v>8</v>
      </c>
      <c r="G21" s="24">
        <f>SUM(G22:G24)</f>
        <v>4.5776682163418485</v>
      </c>
      <c r="I21" s="10"/>
      <c r="J21" s="38"/>
      <c r="K21" s="64"/>
      <c r="L21" s="32"/>
      <c r="M21" s="36" t="s">
        <v>26</v>
      </c>
      <c r="N21" s="36" t="s">
        <v>27</v>
      </c>
      <c r="O21" s="36" t="s">
        <v>28</v>
      </c>
      <c r="P21" s="9"/>
      <c r="Q21" s="26" t="s">
        <v>8</v>
      </c>
      <c r="R21" s="27">
        <f>SUM(R22:R24)</f>
        <v>4.0991382487979759</v>
      </c>
      <c r="S21" s="9"/>
      <c r="T21" s="9"/>
      <c r="U21" s="42"/>
      <c r="V21" s="64"/>
      <c r="W21" s="32"/>
      <c r="X21" s="36" t="s">
        <v>26</v>
      </c>
      <c r="Y21" s="36" t="s">
        <v>27</v>
      </c>
      <c r="Z21" s="36" t="s">
        <v>28</v>
      </c>
      <c r="AA21" s="9"/>
      <c r="AB21" s="26" t="s">
        <v>8</v>
      </c>
      <c r="AC21" s="27">
        <f>SUM(AC22:AC24)</f>
        <v>3</v>
      </c>
      <c r="AD21" s="9"/>
      <c r="AE21" s="9"/>
      <c r="AF21" s="42"/>
    </row>
    <row r="22" spans="1:32" x14ac:dyDescent="0.35">
      <c r="A22" s="21" t="s">
        <v>26</v>
      </c>
      <c r="B22" s="35">
        <v>1</v>
      </c>
      <c r="C22" s="35">
        <v>7</v>
      </c>
      <c r="D22" s="35">
        <v>0.33333333333333331</v>
      </c>
      <c r="F22" s="28" t="s">
        <v>4</v>
      </c>
      <c r="G22" s="24">
        <f>PRODUCT(B22:D22)^(1/3)</f>
        <v>1.3263524026321305</v>
      </c>
      <c r="I22" s="25" t="s">
        <v>9</v>
      </c>
      <c r="J22" s="37">
        <f>G22/G$21</f>
        <v>0.28974410987174126</v>
      </c>
      <c r="K22" s="64"/>
      <c r="L22" s="21" t="s">
        <v>26</v>
      </c>
      <c r="M22" s="35">
        <v>1</v>
      </c>
      <c r="N22" s="35">
        <v>7</v>
      </c>
      <c r="O22" s="35">
        <v>1</v>
      </c>
      <c r="P22" s="9"/>
      <c r="Q22" s="28" t="s">
        <v>4</v>
      </c>
      <c r="R22" s="27">
        <f>PRODUCT(M22:O22)^(1/3)</f>
        <v>1.9129311827723889</v>
      </c>
      <c r="S22" s="9"/>
      <c r="T22" s="29" t="s">
        <v>9</v>
      </c>
      <c r="U22" s="40">
        <f>R22/R$21</f>
        <v>0.46666666666666673</v>
      </c>
      <c r="V22" s="64"/>
      <c r="W22" s="21" t="s">
        <v>26</v>
      </c>
      <c r="X22" s="35">
        <v>1</v>
      </c>
      <c r="Y22" s="35">
        <v>1</v>
      </c>
      <c r="Z22" s="35">
        <v>1</v>
      </c>
      <c r="AA22" s="9"/>
      <c r="AB22" s="28" t="s">
        <v>4</v>
      </c>
      <c r="AC22" s="27">
        <f>PRODUCT(X22:Z22)^(1/3)</f>
        <v>1</v>
      </c>
      <c r="AD22" s="9"/>
      <c r="AE22" s="29" t="s">
        <v>9</v>
      </c>
      <c r="AF22" s="40">
        <f>AC22/AC$21</f>
        <v>0.33333333333333331</v>
      </c>
    </row>
    <row r="23" spans="1:32" x14ac:dyDescent="0.35">
      <c r="A23" s="36" t="s">
        <v>27</v>
      </c>
      <c r="B23" s="35">
        <v>0.14285714285714285</v>
      </c>
      <c r="C23" s="35">
        <v>1</v>
      </c>
      <c r="D23" s="35">
        <v>0.1111111111111111</v>
      </c>
      <c r="F23" s="28" t="s">
        <v>5</v>
      </c>
      <c r="G23" s="24">
        <f>PRODUCT(B23:D23)^(1/3)</f>
        <v>0.25131581370971795</v>
      </c>
      <c r="I23" s="25" t="s">
        <v>10</v>
      </c>
      <c r="J23" s="37">
        <f>G23/G$21</f>
        <v>5.4900399468127449E-2</v>
      </c>
      <c r="K23" s="64"/>
      <c r="L23" s="36" t="s">
        <v>27</v>
      </c>
      <c r="M23" s="35">
        <v>0.14285714285714285</v>
      </c>
      <c r="N23" s="35">
        <v>1</v>
      </c>
      <c r="O23" s="35">
        <v>0.14285714285714285</v>
      </c>
      <c r="P23" s="9"/>
      <c r="Q23" s="28" t="s">
        <v>5</v>
      </c>
      <c r="R23" s="27">
        <f>PRODUCT(M23:O23)^(1/3)</f>
        <v>0.27327588325319846</v>
      </c>
      <c r="S23" s="9"/>
      <c r="T23" s="29" t="s">
        <v>10</v>
      </c>
      <c r="U23" s="40">
        <f>R23/R$21</f>
        <v>6.666666666666668E-2</v>
      </c>
      <c r="V23" s="64"/>
      <c r="W23" s="36" t="s">
        <v>27</v>
      </c>
      <c r="X23" s="35">
        <v>1</v>
      </c>
      <c r="Y23" s="35">
        <v>1</v>
      </c>
      <c r="Z23" s="35">
        <v>1</v>
      </c>
      <c r="AA23" s="9"/>
      <c r="AB23" s="28" t="s">
        <v>5</v>
      </c>
      <c r="AC23" s="27">
        <f>PRODUCT(X23:Z23)^(1/3)</f>
        <v>1</v>
      </c>
      <c r="AD23" s="9"/>
      <c r="AE23" s="29" t="s">
        <v>10</v>
      </c>
      <c r="AF23" s="40">
        <f>AC23/AC$21</f>
        <v>0.33333333333333331</v>
      </c>
    </row>
    <row r="24" spans="1:32" x14ac:dyDescent="0.35">
      <c r="A24" s="21" t="s">
        <v>28</v>
      </c>
      <c r="B24" s="35">
        <v>3</v>
      </c>
      <c r="C24" s="35">
        <v>9</v>
      </c>
      <c r="D24" s="35">
        <v>1</v>
      </c>
      <c r="F24" s="28" t="s">
        <v>6</v>
      </c>
      <c r="G24" s="24">
        <f t="shared" ref="G24" si="8">PRODUCT(B24:D24)^(1/3)</f>
        <v>2.9999999999999996</v>
      </c>
      <c r="I24" s="25" t="s">
        <v>11</v>
      </c>
      <c r="J24" s="37">
        <f t="shared" ref="J24" si="9">G24/G$21</f>
        <v>0.65535549066013121</v>
      </c>
      <c r="K24" s="64"/>
      <c r="L24" s="21" t="s">
        <v>28</v>
      </c>
      <c r="M24" s="35">
        <v>1</v>
      </c>
      <c r="N24" s="35">
        <v>7</v>
      </c>
      <c r="O24" s="35">
        <v>1</v>
      </c>
      <c r="P24" s="9"/>
      <c r="Q24" s="28" t="s">
        <v>6</v>
      </c>
      <c r="R24" s="27">
        <f t="shared" ref="R24" si="10">PRODUCT(M24:O24)^(1/3)</f>
        <v>1.9129311827723889</v>
      </c>
      <c r="S24" s="9"/>
      <c r="T24" s="29" t="s">
        <v>11</v>
      </c>
      <c r="U24" s="40">
        <f t="shared" ref="U24" si="11">R24/R$21</f>
        <v>0.46666666666666673</v>
      </c>
      <c r="V24" s="64"/>
      <c r="W24" s="21" t="s">
        <v>28</v>
      </c>
      <c r="X24" s="35">
        <v>1</v>
      </c>
      <c r="Y24" s="35">
        <v>1</v>
      </c>
      <c r="Z24" s="35">
        <v>1</v>
      </c>
      <c r="AA24" s="9"/>
      <c r="AB24" s="28" t="s">
        <v>6</v>
      </c>
      <c r="AC24" s="27">
        <f t="shared" ref="AC24" si="12">PRODUCT(X24:Z24)^(1/3)</f>
        <v>1</v>
      </c>
      <c r="AD24" s="9"/>
      <c r="AE24" s="29" t="s">
        <v>11</v>
      </c>
      <c r="AF24" s="40">
        <f t="shared" ref="AF24" si="13">AC24/AC$21</f>
        <v>0.33333333333333331</v>
      </c>
    </row>
    <row r="25" spans="1:32" x14ac:dyDescent="0.35">
      <c r="G25" s="10"/>
      <c r="I25" s="10"/>
      <c r="J25" s="38"/>
      <c r="K25" s="64"/>
      <c r="U25" s="41"/>
      <c r="V25" s="64"/>
      <c r="AF25" s="41"/>
    </row>
    <row r="26" spans="1:32" x14ac:dyDescent="0.35">
      <c r="A26" s="3" t="s">
        <v>33</v>
      </c>
      <c r="G26" s="10"/>
      <c r="I26" s="10"/>
      <c r="J26" s="38"/>
      <c r="K26" s="64"/>
      <c r="L26" s="3" t="s">
        <v>33</v>
      </c>
      <c r="U26" s="41"/>
      <c r="V26" s="64"/>
      <c r="W26" s="3" t="s">
        <v>33</v>
      </c>
      <c r="AF26" s="41"/>
    </row>
    <row r="27" spans="1:32" x14ac:dyDescent="0.35">
      <c r="A27" s="32"/>
      <c r="B27" s="36" t="s">
        <v>26</v>
      </c>
      <c r="C27" s="36" t="s">
        <v>27</v>
      </c>
      <c r="D27" s="36" t="s">
        <v>28</v>
      </c>
      <c r="F27" s="26" t="s">
        <v>8</v>
      </c>
      <c r="G27" s="24">
        <f>SUM(G28:G30)</f>
        <v>4.4195807945842418</v>
      </c>
      <c r="I27" s="10"/>
      <c r="J27" s="38"/>
      <c r="K27" s="64"/>
      <c r="L27" s="32"/>
      <c r="M27" s="36" t="s">
        <v>26</v>
      </c>
      <c r="N27" s="36" t="s">
        <v>27</v>
      </c>
      <c r="O27" s="36" t="s">
        <v>28</v>
      </c>
      <c r="P27" s="9"/>
      <c r="Q27" s="26" t="s">
        <v>8</v>
      </c>
      <c r="R27" s="27">
        <f>SUM(R28:R30)</f>
        <v>3.782758889790796</v>
      </c>
      <c r="S27" s="9"/>
      <c r="T27" s="9"/>
      <c r="U27" s="42"/>
      <c r="V27" s="64"/>
      <c r="W27" s="32"/>
      <c r="X27" s="36" t="s">
        <v>26</v>
      </c>
      <c r="Y27" s="36" t="s">
        <v>27</v>
      </c>
      <c r="Z27" s="36" t="s">
        <v>28</v>
      </c>
      <c r="AA27" s="9"/>
      <c r="AB27" s="26" t="s">
        <v>8</v>
      </c>
      <c r="AC27" s="27">
        <f>SUM(AC28:AC30)</f>
        <v>3.8716922073686968</v>
      </c>
      <c r="AD27" s="9"/>
      <c r="AE27" s="9"/>
      <c r="AF27" s="42"/>
    </row>
    <row r="28" spans="1:32" x14ac:dyDescent="0.35">
      <c r="A28" s="21" t="s">
        <v>26</v>
      </c>
      <c r="B28" s="35">
        <v>1</v>
      </c>
      <c r="C28" s="35">
        <v>6</v>
      </c>
      <c r="D28" s="35">
        <v>0.33333333333333331</v>
      </c>
      <c r="F28" s="28" t="s">
        <v>4</v>
      </c>
      <c r="G28" s="24">
        <f>PRODUCT(B28:D28)^(1/3)</f>
        <v>1.2599210498948732</v>
      </c>
      <c r="I28" s="25" t="s">
        <v>9</v>
      </c>
      <c r="J28" s="37">
        <f>G28/$G$27</f>
        <v>0.28507704880942136</v>
      </c>
      <c r="K28" s="64"/>
      <c r="L28" s="21" t="s">
        <v>26</v>
      </c>
      <c r="M28" s="35">
        <v>1</v>
      </c>
      <c r="N28" s="35">
        <v>4</v>
      </c>
      <c r="O28" s="35">
        <v>0.5</v>
      </c>
      <c r="P28" s="9"/>
      <c r="Q28" s="28" t="s">
        <v>4</v>
      </c>
      <c r="R28" s="27">
        <f>PRODUCT(M28:O28)^(1/3)</f>
        <v>1.2599210498948732</v>
      </c>
      <c r="S28" s="9"/>
      <c r="T28" s="29" t="s">
        <v>9</v>
      </c>
      <c r="U28" s="40">
        <f>R28/R$27</f>
        <v>0.33306935139198168</v>
      </c>
      <c r="V28" s="64"/>
      <c r="W28" s="21" t="s">
        <v>26</v>
      </c>
      <c r="X28" s="35">
        <v>1</v>
      </c>
      <c r="Y28" s="35">
        <v>3</v>
      </c>
      <c r="Z28" s="35">
        <v>0.33333333333333331</v>
      </c>
      <c r="AA28" s="9"/>
      <c r="AB28" s="28" t="s">
        <v>4</v>
      </c>
      <c r="AC28" s="27">
        <f>PRODUCT(X28:Z28)^(1/3)</f>
        <v>1</v>
      </c>
      <c r="AD28" s="9"/>
      <c r="AE28" s="29" t="s">
        <v>9</v>
      </c>
      <c r="AF28" s="40">
        <f>AC28/AC$27</f>
        <v>0.25828499437449498</v>
      </c>
    </row>
    <row r="29" spans="1:32" x14ac:dyDescent="0.35">
      <c r="A29" s="36" t="s">
        <v>27</v>
      </c>
      <c r="B29" s="35">
        <v>0.16666666666666666</v>
      </c>
      <c r="C29" s="35">
        <v>1</v>
      </c>
      <c r="D29" s="35">
        <v>0.125</v>
      </c>
      <c r="F29" s="28" t="s">
        <v>5</v>
      </c>
      <c r="G29" s="24">
        <f>PRODUCT(B29:D29)^(1/3)</f>
        <v>0.27516060407455223</v>
      </c>
      <c r="I29" s="25" t="s">
        <v>10</v>
      </c>
      <c r="J29" s="37">
        <f t="shared" ref="J29:J30" si="14">G29/$G$27</f>
        <v>6.2259435196146719E-2</v>
      </c>
      <c r="K29" s="64"/>
      <c r="L29" s="36" t="s">
        <v>27</v>
      </c>
      <c r="M29" s="35">
        <v>0.25</v>
      </c>
      <c r="N29" s="35">
        <v>1</v>
      </c>
      <c r="O29" s="35">
        <v>0.2</v>
      </c>
      <c r="P29" s="9"/>
      <c r="Q29" s="28" t="s">
        <v>5</v>
      </c>
      <c r="R29" s="27">
        <f>PRODUCT(M29:O29)^(1/3)</f>
        <v>0.36840314986403871</v>
      </c>
      <c r="S29" s="9"/>
      <c r="T29" s="29" t="s">
        <v>10</v>
      </c>
      <c r="U29" s="40">
        <f t="shared" ref="U29:U30" si="15">R29/R$27</f>
        <v>9.7390069152520881E-2</v>
      </c>
      <c r="V29" s="64"/>
      <c r="W29" s="36" t="s">
        <v>27</v>
      </c>
      <c r="X29" s="35">
        <v>0.33333333333333331</v>
      </c>
      <c r="Y29" s="35">
        <v>1</v>
      </c>
      <c r="Z29" s="35">
        <v>0.2</v>
      </c>
      <c r="AA29" s="9"/>
      <c r="AB29" s="28" t="s">
        <v>5</v>
      </c>
      <c r="AC29" s="27">
        <f>PRODUCT(X29:Z29)^(1/3)</f>
        <v>0.40548013303822666</v>
      </c>
      <c r="AD29" s="9"/>
      <c r="AE29" s="29" t="s">
        <v>10</v>
      </c>
      <c r="AF29" s="40">
        <f>AC29/AC$27</f>
        <v>0.10472943388074786</v>
      </c>
    </row>
    <row r="30" spans="1:32" x14ac:dyDescent="0.35">
      <c r="A30" s="21" t="s">
        <v>28</v>
      </c>
      <c r="B30" s="35">
        <v>3</v>
      </c>
      <c r="C30" s="35">
        <v>8</v>
      </c>
      <c r="D30" s="35">
        <v>1</v>
      </c>
      <c r="F30" s="28" t="s">
        <v>6</v>
      </c>
      <c r="G30" s="24">
        <f t="shared" ref="G30" si="16">PRODUCT(B30:D30)^(1/3)</f>
        <v>2.8844991406148166</v>
      </c>
      <c r="I30" s="25" t="s">
        <v>11</v>
      </c>
      <c r="J30" s="37">
        <f t="shared" si="14"/>
        <v>0.65266351599443195</v>
      </c>
      <c r="K30" s="64"/>
      <c r="L30" s="21" t="s">
        <v>28</v>
      </c>
      <c r="M30" s="35">
        <v>2</v>
      </c>
      <c r="N30" s="35">
        <v>5</v>
      </c>
      <c r="O30" s="35">
        <v>1</v>
      </c>
      <c r="P30" s="9"/>
      <c r="Q30" s="28" t="s">
        <v>6</v>
      </c>
      <c r="R30" s="27">
        <f t="shared" ref="R30" si="17">PRODUCT(M30:O30)^(1/3)</f>
        <v>2.1544346900318838</v>
      </c>
      <c r="S30" s="9"/>
      <c r="T30" s="29" t="s">
        <v>11</v>
      </c>
      <c r="U30" s="40">
        <f t="shared" si="15"/>
        <v>0.56954057945549741</v>
      </c>
      <c r="V30" s="64"/>
      <c r="W30" s="21" t="s">
        <v>28</v>
      </c>
      <c r="X30" s="35">
        <v>3</v>
      </c>
      <c r="Y30" s="35">
        <v>5</v>
      </c>
      <c r="Z30" s="35">
        <v>1</v>
      </c>
      <c r="AA30" s="9"/>
      <c r="AB30" s="28" t="s">
        <v>6</v>
      </c>
      <c r="AC30" s="27">
        <f t="shared" ref="AC30" si="18">PRODUCT(X30:Z30)^(1/3)</f>
        <v>2.4662120743304703</v>
      </c>
      <c r="AD30" s="9"/>
      <c r="AE30" s="29" t="s">
        <v>11</v>
      </c>
      <c r="AF30" s="40">
        <f t="shared" ref="AF30" si="19">AC30/AC$27</f>
        <v>0.63698557174475723</v>
      </c>
    </row>
    <row r="31" spans="1:32" x14ac:dyDescent="0.35">
      <c r="G31" s="10"/>
      <c r="I31" s="10"/>
      <c r="J31" s="39"/>
      <c r="K31" s="64"/>
      <c r="U31" s="43"/>
      <c r="V31" s="64"/>
      <c r="W31" s="9"/>
      <c r="X31" s="9"/>
      <c r="Y31" s="9"/>
      <c r="Z31" s="9"/>
      <c r="AA31" s="9"/>
      <c r="AB31" s="9"/>
      <c r="AC31" s="9"/>
      <c r="AD31" s="9"/>
      <c r="AE31" s="9"/>
      <c r="AF31" s="44"/>
    </row>
    <row r="32" spans="1:32" x14ac:dyDescent="0.35">
      <c r="A32" s="3" t="s">
        <v>34</v>
      </c>
      <c r="G32" s="10"/>
      <c r="I32" s="10"/>
      <c r="J32" s="38"/>
      <c r="K32" s="64"/>
      <c r="L32" s="3" t="s">
        <v>34</v>
      </c>
      <c r="U32" s="41"/>
      <c r="V32" s="64"/>
      <c r="W32" s="3" t="s">
        <v>34</v>
      </c>
      <c r="AF32" s="41"/>
    </row>
    <row r="33" spans="1:32" x14ac:dyDescent="0.35">
      <c r="A33" s="32"/>
      <c r="B33" s="36" t="s">
        <v>26</v>
      </c>
      <c r="C33" s="36" t="s">
        <v>27</v>
      </c>
      <c r="D33" s="36" t="s">
        <v>28</v>
      </c>
      <c r="F33" s="26" t="s">
        <v>8</v>
      </c>
      <c r="G33" s="24">
        <f>SUM(G34:G36)</f>
        <v>3.5716523669284488</v>
      </c>
      <c r="I33" s="10"/>
      <c r="J33" s="38"/>
      <c r="K33" s="64"/>
      <c r="L33" s="32"/>
      <c r="M33" s="36" t="s">
        <v>26</v>
      </c>
      <c r="N33" s="36" t="s">
        <v>27</v>
      </c>
      <c r="O33" s="36" t="s">
        <v>28</v>
      </c>
      <c r="P33" s="9"/>
      <c r="Q33" s="26" t="s">
        <v>8</v>
      </c>
      <c r="R33" s="27">
        <f>SUM(R34:R36)</f>
        <v>3.3674418009812443</v>
      </c>
      <c r="S33" s="9"/>
      <c r="T33" s="9"/>
      <c r="U33" s="42"/>
      <c r="V33" s="64"/>
      <c r="W33" s="32"/>
      <c r="X33" s="36" t="s">
        <v>26</v>
      </c>
      <c r="Y33" s="36" t="s">
        <v>27</v>
      </c>
      <c r="Z33" s="36" t="s">
        <v>28</v>
      </c>
      <c r="AA33" s="9"/>
      <c r="AB33" s="26" t="s">
        <v>8</v>
      </c>
      <c r="AC33" s="27">
        <f>SUM(AC34:AC36)</f>
        <v>4.2808290380500855</v>
      </c>
      <c r="AD33" s="9"/>
      <c r="AE33" s="9"/>
      <c r="AF33" s="42"/>
    </row>
    <row r="34" spans="1:32" x14ac:dyDescent="0.35">
      <c r="A34" s="21" t="s">
        <v>26</v>
      </c>
      <c r="B34" s="35">
        <v>1</v>
      </c>
      <c r="C34" s="35">
        <v>4</v>
      </c>
      <c r="D34" s="35">
        <v>1</v>
      </c>
      <c r="F34" s="28" t="s">
        <v>4</v>
      </c>
      <c r="G34" s="24">
        <f>PRODUCT(B34:D34)^(1/3)</f>
        <v>1.5874010519681994</v>
      </c>
      <c r="I34" s="25" t="s">
        <v>9</v>
      </c>
      <c r="J34" s="37">
        <f>G34/$G$33</f>
        <v>0.44444444444444442</v>
      </c>
      <c r="K34" s="64"/>
      <c r="L34" s="21" t="s">
        <v>26</v>
      </c>
      <c r="M34" s="35">
        <v>1</v>
      </c>
      <c r="N34" s="35">
        <v>0.5</v>
      </c>
      <c r="O34" s="35">
        <v>2</v>
      </c>
      <c r="P34" s="9"/>
      <c r="Q34" s="28" t="s">
        <v>4</v>
      </c>
      <c r="R34" s="27">
        <f>PRODUCT(M34:O34)^(1/3)</f>
        <v>1</v>
      </c>
      <c r="S34" s="9"/>
      <c r="T34" s="29" t="s">
        <v>9</v>
      </c>
      <c r="U34" s="40">
        <f>R34/R$33</f>
        <v>0.2969613312124974</v>
      </c>
      <c r="V34" s="64"/>
      <c r="W34" s="21" t="s">
        <v>26</v>
      </c>
      <c r="X34" s="35">
        <v>1</v>
      </c>
      <c r="Y34" s="35">
        <v>2</v>
      </c>
      <c r="Z34" s="35">
        <v>0.2</v>
      </c>
      <c r="AA34" s="9"/>
      <c r="AB34" s="28" t="s">
        <v>4</v>
      </c>
      <c r="AC34" s="27">
        <f>PRODUCT(X34:Z34)^(1/3)</f>
        <v>0.73680629972807732</v>
      </c>
      <c r="AD34" s="9"/>
      <c r="AE34" s="29" t="s">
        <v>9</v>
      </c>
      <c r="AF34" s="40">
        <f>AC34/AC$33</f>
        <v>0.17211766533514547</v>
      </c>
    </row>
    <row r="35" spans="1:32" x14ac:dyDescent="0.35">
      <c r="A35" s="36" t="s">
        <v>27</v>
      </c>
      <c r="B35" s="35">
        <v>0.25</v>
      </c>
      <c r="C35" s="35">
        <v>1</v>
      </c>
      <c r="D35" s="35">
        <v>0.25</v>
      </c>
      <c r="F35" s="28" t="s">
        <v>5</v>
      </c>
      <c r="G35" s="24">
        <f>PRODUCT(B35:D35)^(1/3)</f>
        <v>0.3968502629920499</v>
      </c>
      <c r="I35" s="25" t="s">
        <v>10</v>
      </c>
      <c r="J35" s="37">
        <f t="shared" ref="J35:J36" si="20">G35/$G$33</f>
        <v>0.11111111111111112</v>
      </c>
      <c r="K35" s="64"/>
      <c r="L35" s="36" t="s">
        <v>27</v>
      </c>
      <c r="M35" s="35">
        <v>2</v>
      </c>
      <c r="N35" s="35">
        <v>1</v>
      </c>
      <c r="O35" s="35">
        <v>3</v>
      </c>
      <c r="P35" s="9"/>
      <c r="Q35" s="28" t="s">
        <v>5</v>
      </c>
      <c r="R35" s="27">
        <f>PRODUCT(M35:O35)^(1/3)</f>
        <v>1.8171205928321397</v>
      </c>
      <c r="S35" s="9"/>
      <c r="T35" s="29" t="s">
        <v>10</v>
      </c>
      <c r="U35" s="40">
        <f t="shared" ref="U35:U36" si="21">R35/R$33</f>
        <v>0.53961455022107463</v>
      </c>
      <c r="V35" s="64"/>
      <c r="W35" s="36" t="s">
        <v>27</v>
      </c>
      <c r="X35" s="35">
        <v>0.5</v>
      </c>
      <c r="Y35" s="35">
        <v>1</v>
      </c>
      <c r="Z35" s="35">
        <v>0.16666666666666666</v>
      </c>
      <c r="AA35" s="9"/>
      <c r="AB35" s="28" t="s">
        <v>5</v>
      </c>
      <c r="AC35" s="27">
        <f>PRODUCT(X35:Z35)^(1/3)</f>
        <v>0.4367902323681494</v>
      </c>
      <c r="AD35" s="9"/>
      <c r="AE35" s="29" t="s">
        <v>10</v>
      </c>
      <c r="AF35" s="40">
        <f t="shared" ref="AF35:AF36" si="22">AC35/AC$33</f>
        <v>0.10203402856917337</v>
      </c>
    </row>
    <row r="36" spans="1:32" x14ac:dyDescent="0.35">
      <c r="A36" s="21" t="s">
        <v>28</v>
      </c>
      <c r="B36" s="35">
        <v>1</v>
      </c>
      <c r="C36" s="35">
        <v>4</v>
      </c>
      <c r="D36" s="35">
        <v>1</v>
      </c>
      <c r="F36" s="28" t="s">
        <v>6</v>
      </c>
      <c r="G36" s="24">
        <f t="shared" ref="G36" si="23">PRODUCT(B36:D36)^(1/3)</f>
        <v>1.5874010519681994</v>
      </c>
      <c r="I36" s="25" t="s">
        <v>11</v>
      </c>
      <c r="J36" s="37">
        <f t="shared" si="20"/>
        <v>0.44444444444444442</v>
      </c>
      <c r="K36" s="64"/>
      <c r="L36" s="21" t="s">
        <v>28</v>
      </c>
      <c r="M36" s="35">
        <v>0.5</v>
      </c>
      <c r="N36" s="35">
        <v>0.33333333333333331</v>
      </c>
      <c r="O36" s="35">
        <v>1</v>
      </c>
      <c r="P36" s="9"/>
      <c r="Q36" s="28" t="s">
        <v>6</v>
      </c>
      <c r="R36" s="27">
        <f t="shared" ref="R36" si="24">PRODUCT(M36:O36)^(1/3)</f>
        <v>0.55032120814910446</v>
      </c>
      <c r="S36" s="9"/>
      <c r="T36" s="29" t="s">
        <v>11</v>
      </c>
      <c r="U36" s="40">
        <f t="shared" si="21"/>
        <v>0.16342411856642791</v>
      </c>
      <c r="V36" s="64"/>
      <c r="W36" s="21" t="s">
        <v>28</v>
      </c>
      <c r="X36" s="35">
        <v>5</v>
      </c>
      <c r="Y36" s="35">
        <v>6</v>
      </c>
      <c r="Z36" s="35">
        <v>1</v>
      </c>
      <c r="AA36" s="9"/>
      <c r="AB36" s="28" t="s">
        <v>6</v>
      </c>
      <c r="AC36" s="27">
        <f t="shared" ref="AC36" si="25">PRODUCT(X36:Z36)^(1/3)</f>
        <v>3.1072325059538586</v>
      </c>
      <c r="AD36" s="9"/>
      <c r="AE36" s="29" t="s">
        <v>11</v>
      </c>
      <c r="AF36" s="40">
        <f t="shared" si="22"/>
        <v>0.72584830609568107</v>
      </c>
    </row>
    <row r="37" spans="1:32" x14ac:dyDescent="0.35">
      <c r="A37" s="9"/>
      <c r="B37" s="9"/>
      <c r="C37" s="9"/>
      <c r="D37" s="9"/>
      <c r="K37" s="64"/>
      <c r="V37" s="64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x14ac:dyDescent="0.35">
      <c r="A38" s="33" t="s">
        <v>13</v>
      </c>
      <c r="B38" s="40">
        <f>J16*K$9+J22*K$10+J28*K$11+J34*K$12</f>
        <v>0.3745570896709457</v>
      </c>
      <c r="C38" s="9"/>
      <c r="D38" s="9"/>
      <c r="K38" s="64"/>
      <c r="L38" s="33" t="s">
        <v>13</v>
      </c>
      <c r="M38" s="40">
        <f>U16*$K$9+U22*$K$10+U28*$K$11+U34*$K$12</f>
        <v>0.3410438160412913</v>
      </c>
      <c r="V38" s="64"/>
      <c r="W38" s="33" t="s">
        <v>13</v>
      </c>
      <c r="X38" s="40">
        <f>AF16*$K$9+AF22*$K$10+AF28*$K$11+AF34*$K$12</f>
        <v>0.23092970231817886</v>
      </c>
      <c r="Y38" s="9"/>
      <c r="Z38" s="9"/>
      <c r="AA38" s="9"/>
      <c r="AB38" s="9"/>
      <c r="AC38" s="9"/>
      <c r="AD38" s="9"/>
      <c r="AE38" s="9"/>
      <c r="AF38" s="9"/>
    </row>
    <row r="39" spans="1:32" x14ac:dyDescent="0.35">
      <c r="A39" s="34" t="s">
        <v>14</v>
      </c>
      <c r="B39" s="40">
        <f>J17*K$9+J23*K$10+J29*K$11+J35*K$12</f>
        <v>0.14420545930137385</v>
      </c>
      <c r="C39" s="9"/>
      <c r="D39" s="9"/>
      <c r="K39" s="64"/>
      <c r="L39" s="34" t="s">
        <v>14</v>
      </c>
      <c r="M39" s="40">
        <f>U17*$K$9+U23*$K$10+U29*$K$11+U35*$K$12</f>
        <v>0.38957184092355557</v>
      </c>
      <c r="V39" s="64"/>
      <c r="W39" s="34" t="s">
        <v>14</v>
      </c>
      <c r="X39" s="40">
        <f>AF17*$K$9+AF23*$K$10+AF29*$K$11+AF35*$K$12</f>
        <v>0.21269735517675248</v>
      </c>
      <c r="Y39" s="9"/>
      <c r="Z39" s="9"/>
      <c r="AA39" s="9"/>
      <c r="AB39" s="9"/>
      <c r="AC39" s="9"/>
      <c r="AD39" s="9"/>
      <c r="AE39" s="9"/>
      <c r="AF39" s="9"/>
    </row>
    <row r="40" spans="1:32" x14ac:dyDescent="0.35">
      <c r="A40" s="33" t="s">
        <v>15</v>
      </c>
      <c r="B40" s="40">
        <f>J18*K$9+J24*K$10+J30*K$11+J36*K$12</f>
        <v>0.48123745102768045</v>
      </c>
      <c r="C40" s="9"/>
      <c r="D40" s="9"/>
      <c r="K40" s="64"/>
      <c r="L40" s="33" t="s">
        <v>15</v>
      </c>
      <c r="M40" s="40">
        <f>U18*$K$9+U24*$K$10+U30*$K$11+U36*$K$12</f>
        <v>0.26938434303515324</v>
      </c>
      <c r="V40" s="64"/>
      <c r="W40" s="33" t="s">
        <v>15</v>
      </c>
      <c r="X40" s="40">
        <f>AF18*$K$9+AF24*$K$10+AF30*$K$11+AF36*$K$12</f>
        <v>0.55637294250506864</v>
      </c>
      <c r="Y40" s="9"/>
      <c r="Z40" s="9"/>
      <c r="AA40" s="9"/>
      <c r="AB40" s="9"/>
      <c r="AC40" s="9"/>
      <c r="AD40" s="9"/>
      <c r="AE40" s="9"/>
      <c r="AF40" s="9"/>
    </row>
    <row r="41" spans="1:32" x14ac:dyDescent="0.35">
      <c r="A41" t="s">
        <v>37</v>
      </c>
    </row>
    <row r="42" spans="1:32" x14ac:dyDescent="0.35">
      <c r="A42" s="55" t="s">
        <v>35</v>
      </c>
      <c r="B42" s="57" t="s">
        <v>19</v>
      </c>
      <c r="C42" s="58"/>
      <c r="D42" s="59"/>
    </row>
    <row r="43" spans="1:32" x14ac:dyDescent="0.35">
      <c r="A43" s="56"/>
      <c r="B43" s="34" t="s">
        <v>23</v>
      </c>
      <c r="C43" s="34" t="s">
        <v>24</v>
      </c>
      <c r="D43" s="34" t="s">
        <v>25</v>
      </c>
      <c r="F43" s="67" t="s">
        <v>36</v>
      </c>
      <c r="G43" s="68"/>
    </row>
    <row r="44" spans="1:32" x14ac:dyDescent="0.35">
      <c r="A44" s="45" t="s">
        <v>26</v>
      </c>
      <c r="B44" s="37">
        <f>B38</f>
        <v>0.3745570896709457</v>
      </c>
      <c r="C44" s="37">
        <f>M38</f>
        <v>0.3410438160412913</v>
      </c>
      <c r="D44" s="37">
        <f>X38</f>
        <v>0.23092970231817886</v>
      </c>
      <c r="F44" s="32" t="s">
        <v>16</v>
      </c>
      <c r="G44" s="40">
        <f>B44*B$6+C44*E$6+D44*H$6</f>
        <v>0.32237232065963423</v>
      </c>
    </row>
    <row r="45" spans="1:32" x14ac:dyDescent="0.35">
      <c r="A45" s="45" t="s">
        <v>27</v>
      </c>
      <c r="B45" s="37">
        <f>B39</f>
        <v>0.14420545930137385</v>
      </c>
      <c r="C45" s="37">
        <f>M39</f>
        <v>0.38957184092355557</v>
      </c>
      <c r="D45" s="37">
        <f>X39</f>
        <v>0.21269735517675248</v>
      </c>
      <c r="F45" s="32" t="s">
        <v>17</v>
      </c>
      <c r="G45" s="40">
        <f>B45*B$6+C45*E$6+D45*H$6</f>
        <v>0.32966030561197673</v>
      </c>
    </row>
    <row r="46" spans="1:32" x14ac:dyDescent="0.35">
      <c r="A46" s="45" t="s">
        <v>28</v>
      </c>
      <c r="B46" s="37">
        <f>B40</f>
        <v>0.48123745102768045</v>
      </c>
      <c r="C46" s="37">
        <f>M40</f>
        <v>0.26938434303515324</v>
      </c>
      <c r="D46" s="37">
        <f>X40</f>
        <v>0.55637294250506864</v>
      </c>
      <c r="F46" s="32" t="s">
        <v>18</v>
      </c>
      <c r="G46" s="40">
        <f>B46*B$6+C46*E$6+D46*H$6</f>
        <v>0.34796737372838904</v>
      </c>
    </row>
    <row r="47" spans="1:32" x14ac:dyDescent="0.35">
      <c r="F47" s="9"/>
      <c r="G47" s="9"/>
    </row>
    <row r="54" spans="1:1" ht="18" x14ac:dyDescent="0.4">
      <c r="A54" s="63" t="s">
        <v>38</v>
      </c>
    </row>
  </sheetData>
  <mergeCells count="12">
    <mergeCell ref="V14:V40"/>
    <mergeCell ref="A13:AG13"/>
    <mergeCell ref="A42:A43"/>
    <mergeCell ref="B42:D42"/>
    <mergeCell ref="B6:D6"/>
    <mergeCell ref="E6:G6"/>
    <mergeCell ref="K14:K40"/>
    <mergeCell ref="B1:D1"/>
    <mergeCell ref="E1:G1"/>
    <mergeCell ref="H1:J1"/>
    <mergeCell ref="L1:N1"/>
    <mergeCell ref="H6: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byaketava</dc:creator>
  <cp:lastModifiedBy>Маша</cp:lastModifiedBy>
  <dcterms:created xsi:type="dcterms:W3CDTF">2014-01-26T21:29:44Z</dcterms:created>
  <dcterms:modified xsi:type="dcterms:W3CDTF">2025-02-22T11:33:25Z</dcterms:modified>
</cp:coreProperties>
</file>