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6260" yWindow="0" windowWidth="934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D48" i="1"/>
  <c r="F39" i="1"/>
  <c r="D39" i="1"/>
  <c r="D49" i="1"/>
  <c r="E49" i="1"/>
  <c r="F49" i="1"/>
  <c r="C49" i="1"/>
  <c r="D50" i="1"/>
  <c r="E50" i="1"/>
  <c r="F50" i="1"/>
  <c r="C50" i="1"/>
  <c r="E48" i="1"/>
  <c r="C48" i="1"/>
  <c r="D47" i="1"/>
  <c r="E47" i="1"/>
  <c r="F47" i="1"/>
  <c r="C47" i="1"/>
  <c r="D45" i="1"/>
  <c r="E45" i="1"/>
  <c r="F45" i="1"/>
  <c r="C45" i="1"/>
  <c r="D44" i="1"/>
  <c r="E44" i="1"/>
  <c r="F44" i="1"/>
  <c r="C44" i="1"/>
  <c r="F51" i="1"/>
  <c r="E51" i="1"/>
  <c r="D51" i="1"/>
  <c r="C51" i="1"/>
  <c r="E46" i="1"/>
  <c r="C46" i="1"/>
  <c r="F46" i="1"/>
  <c r="D46" i="1"/>
  <c r="D38" i="1"/>
  <c r="D42" i="1"/>
  <c r="E42" i="1"/>
  <c r="F42" i="1"/>
  <c r="C42" i="1"/>
  <c r="D41" i="1"/>
  <c r="E41" i="1"/>
  <c r="F41" i="1"/>
  <c r="C41" i="1"/>
  <c r="D40" i="1"/>
  <c r="E40" i="1"/>
  <c r="F40" i="1"/>
  <c r="C40" i="1"/>
  <c r="E39" i="1"/>
  <c r="C39" i="1"/>
  <c r="E38" i="1"/>
  <c r="F38" i="1"/>
  <c r="C38" i="1"/>
  <c r="D35" i="1"/>
  <c r="D36" i="1"/>
  <c r="D37" i="1"/>
  <c r="E35" i="1"/>
  <c r="E36" i="1"/>
  <c r="E37" i="1"/>
  <c r="F35" i="1"/>
  <c r="F36" i="1"/>
  <c r="F37" i="1"/>
  <c r="C35" i="1"/>
  <c r="C36" i="1"/>
  <c r="C37" i="1"/>
</calcChain>
</file>

<file path=xl/sharedStrings.xml><?xml version="1.0" encoding="utf-8"?>
<sst xmlns="http://schemas.openxmlformats.org/spreadsheetml/2006/main" count="94" uniqueCount="31">
  <si>
    <t>Measurer</t>
  </si>
  <si>
    <t>Person measured</t>
  </si>
  <si>
    <t>Height (cm)</t>
  </si>
  <si>
    <t>Uncertainty (cm)</t>
  </si>
  <si>
    <t>Arm span (cm)</t>
  </si>
  <si>
    <t>Anna</t>
  </si>
  <si>
    <t>Terry</t>
  </si>
  <si>
    <t>Randy</t>
  </si>
  <si>
    <t>James</t>
  </si>
  <si>
    <t>Bryant</t>
  </si>
  <si>
    <t>Jacob</t>
  </si>
  <si>
    <t>Tommy</t>
  </si>
  <si>
    <t>Not in class</t>
  </si>
  <si>
    <t>Bryan</t>
  </si>
  <si>
    <t>Gab</t>
  </si>
  <si>
    <t>Gabby</t>
  </si>
  <si>
    <t>Gabster</t>
  </si>
  <si>
    <t>Counts</t>
  </si>
  <si>
    <t>height</t>
  </si>
  <si>
    <t>armspan</t>
  </si>
  <si>
    <t>mean</t>
  </si>
  <si>
    <t>mean error</t>
  </si>
  <si>
    <t>stdev</t>
  </si>
  <si>
    <t>Gabber</t>
  </si>
  <si>
    <t>Conor</t>
  </si>
  <si>
    <t>max</t>
  </si>
  <si>
    <t>min</t>
  </si>
  <si>
    <t>range</t>
  </si>
  <si>
    <t>median</t>
  </si>
  <si>
    <t>counts</t>
  </si>
  <si>
    <t>stdev_mean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</si>
</sst>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showRuler="0" topLeftCell="A21" workbookViewId="0">
      <selection activeCell="F49" sqref="F49"/>
    </sheetView>
  </sheetViews>
  <sheetFormatPr baseColWidth="10" defaultRowHeight="15" x14ac:dyDescent="0"/>
  <sheetData>
    <row r="1" spans="1:12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</row>
    <row r="2" spans="1:12" ht="16">
      <c r="A2" s="1" t="s">
        <v>5</v>
      </c>
      <c r="B2" s="1" t="s">
        <v>6</v>
      </c>
      <c r="C2" s="1">
        <v>161</v>
      </c>
      <c r="D2" s="1">
        <v>5</v>
      </c>
      <c r="E2" s="1">
        <v>165</v>
      </c>
      <c r="F2" s="1">
        <v>5</v>
      </c>
    </row>
    <row r="3" spans="1:12" ht="16">
      <c r="A3" s="1" t="s">
        <v>5</v>
      </c>
      <c r="B3" s="1" t="s">
        <v>7</v>
      </c>
      <c r="C3" s="1">
        <v>165</v>
      </c>
      <c r="D3" s="1">
        <v>5</v>
      </c>
      <c r="E3" s="1">
        <v>177</v>
      </c>
      <c r="F3" s="1">
        <v>5</v>
      </c>
    </row>
    <row r="4" spans="1:12" ht="16">
      <c r="A4" s="1" t="s">
        <v>5</v>
      </c>
      <c r="B4" s="1" t="s">
        <v>8</v>
      </c>
      <c r="C4" s="1">
        <v>163</v>
      </c>
      <c r="D4" s="1">
        <v>5</v>
      </c>
      <c r="E4" s="1">
        <v>157</v>
      </c>
      <c r="F4" s="1">
        <v>5</v>
      </c>
    </row>
    <row r="5" spans="1:12" ht="16">
      <c r="A5" s="1" t="s">
        <v>5</v>
      </c>
      <c r="B5" s="1" t="s">
        <v>9</v>
      </c>
      <c r="C5" s="1">
        <v>174</v>
      </c>
      <c r="D5" s="1">
        <v>5</v>
      </c>
      <c r="E5" s="1">
        <v>173</v>
      </c>
      <c r="F5" s="1">
        <v>5</v>
      </c>
    </row>
    <row r="6" spans="1:12" ht="16">
      <c r="A6" s="1" t="s">
        <v>5</v>
      </c>
      <c r="B6" s="1" t="s">
        <v>10</v>
      </c>
      <c r="C6" s="1">
        <v>171</v>
      </c>
      <c r="D6" s="1">
        <v>5</v>
      </c>
      <c r="E6" s="1">
        <v>175</v>
      </c>
      <c r="F6" s="1">
        <v>5</v>
      </c>
    </row>
    <row r="7" spans="1:12" ht="16">
      <c r="A7" s="1" t="s">
        <v>5</v>
      </c>
      <c r="B7" s="1" t="s">
        <v>11</v>
      </c>
      <c r="C7" s="1">
        <v>169</v>
      </c>
      <c r="D7" s="1">
        <v>5</v>
      </c>
      <c r="E7" s="1">
        <v>183</v>
      </c>
      <c r="F7" s="1">
        <v>5</v>
      </c>
    </row>
    <row r="8" spans="1:12" ht="16">
      <c r="A8" s="1" t="s">
        <v>7</v>
      </c>
      <c r="B8" s="1" t="s">
        <v>5</v>
      </c>
      <c r="C8" s="1">
        <v>176</v>
      </c>
      <c r="D8" s="1">
        <v>0.1</v>
      </c>
      <c r="E8" s="1">
        <v>179.2</v>
      </c>
      <c r="F8" s="1">
        <v>0.2</v>
      </c>
    </row>
    <row r="9" spans="1:12" ht="16">
      <c r="A9" s="1" t="s">
        <v>7</v>
      </c>
      <c r="B9" s="1" t="s">
        <v>12</v>
      </c>
      <c r="C9" s="1">
        <v>172.5</v>
      </c>
      <c r="D9" s="1">
        <v>0.2</v>
      </c>
      <c r="E9" s="1">
        <v>184</v>
      </c>
      <c r="F9" s="1">
        <v>0.1</v>
      </c>
    </row>
    <row r="10" spans="1:12" ht="16">
      <c r="A10" s="1" t="s">
        <v>7</v>
      </c>
      <c r="B10" s="1" t="s">
        <v>10</v>
      </c>
      <c r="C10" s="1">
        <v>172.1</v>
      </c>
      <c r="D10" s="1">
        <v>0.2</v>
      </c>
      <c r="E10" s="1">
        <v>175.7</v>
      </c>
      <c r="F10" s="1">
        <v>0.2</v>
      </c>
    </row>
    <row r="11" spans="1:12" ht="16">
      <c r="A11" s="1" t="s">
        <v>7</v>
      </c>
      <c r="B11" s="1" t="s">
        <v>6</v>
      </c>
      <c r="C11" s="1">
        <v>161.30000000000001</v>
      </c>
      <c r="D11" s="1">
        <v>0.1</v>
      </c>
      <c r="E11" s="1">
        <v>160.5</v>
      </c>
      <c r="F11" s="1">
        <v>0.1</v>
      </c>
    </row>
    <row r="12" spans="1:12" ht="16">
      <c r="A12" s="1" t="s">
        <v>7</v>
      </c>
      <c r="B12" s="1" t="s">
        <v>9</v>
      </c>
      <c r="C12" s="1">
        <v>174</v>
      </c>
      <c r="D12" s="1">
        <v>0.2</v>
      </c>
      <c r="E12" s="1">
        <v>174</v>
      </c>
      <c r="F12" s="1">
        <v>0.2</v>
      </c>
    </row>
    <row r="13" spans="1:12" ht="16">
      <c r="A13" s="1" t="s">
        <v>7</v>
      </c>
      <c r="B13" s="1" t="s">
        <v>8</v>
      </c>
      <c r="C13" s="1">
        <v>162.5</v>
      </c>
      <c r="D13" s="1">
        <v>0.1</v>
      </c>
      <c r="E13" s="1">
        <v>158</v>
      </c>
      <c r="F13" s="1">
        <v>0.2</v>
      </c>
    </row>
    <row r="14" spans="1:12" ht="16">
      <c r="A14" s="1" t="s">
        <v>7</v>
      </c>
      <c r="B14" s="1" t="s">
        <v>13</v>
      </c>
      <c r="C14" s="1">
        <v>171.2</v>
      </c>
      <c r="D14" s="1">
        <v>0.2</v>
      </c>
      <c r="E14" s="1">
        <v>169.8</v>
      </c>
      <c r="F14" s="1">
        <v>0.2</v>
      </c>
      <c r="G14" s="1"/>
      <c r="H14" s="1"/>
      <c r="I14" s="1"/>
      <c r="J14" s="1"/>
      <c r="K14" s="1"/>
      <c r="L14" s="1"/>
    </row>
    <row r="15" spans="1:12" ht="16">
      <c r="A15" s="1" t="s">
        <v>7</v>
      </c>
      <c r="B15" s="1" t="s">
        <v>14</v>
      </c>
      <c r="C15" s="1">
        <v>161.5</v>
      </c>
      <c r="D15" s="1">
        <v>0.1</v>
      </c>
      <c r="E15" s="1">
        <v>164</v>
      </c>
      <c r="F15" s="1">
        <v>0.2</v>
      </c>
      <c r="G15" s="1" t="s">
        <v>17</v>
      </c>
      <c r="H15" s="1">
        <v>33</v>
      </c>
      <c r="I15" s="1"/>
      <c r="J15" s="1"/>
      <c r="K15" s="1"/>
      <c r="L15" s="1"/>
    </row>
    <row r="16" spans="1:12" ht="16">
      <c r="A16" s="1" t="s">
        <v>8</v>
      </c>
      <c r="B16" s="1" t="s">
        <v>10</v>
      </c>
      <c r="C16" s="1">
        <v>171.6</v>
      </c>
      <c r="D16" s="1">
        <v>0.2</v>
      </c>
      <c r="E16" s="1">
        <v>174.7</v>
      </c>
      <c r="F16" s="1">
        <v>3.48</v>
      </c>
      <c r="G16" s="1"/>
      <c r="H16" s="1"/>
      <c r="I16" s="1" t="s">
        <v>18</v>
      </c>
      <c r="J16" s="1"/>
      <c r="K16" s="1" t="s">
        <v>19</v>
      </c>
      <c r="L16" s="1"/>
    </row>
    <row r="17" spans="1:12" ht="16">
      <c r="A17" s="1" t="s">
        <v>8</v>
      </c>
      <c r="B17" s="1" t="s">
        <v>5</v>
      </c>
      <c r="C17" s="1">
        <v>176</v>
      </c>
      <c r="D17" s="1">
        <v>0.2</v>
      </c>
      <c r="E17" s="1">
        <v>177.8</v>
      </c>
      <c r="F17" s="1">
        <v>3.54</v>
      </c>
      <c r="G17" s="1"/>
      <c r="H17" s="1" t="s">
        <v>20</v>
      </c>
      <c r="I17" s="1">
        <v>169.07878790000001</v>
      </c>
      <c r="J17" s="1">
        <v>37.1</v>
      </c>
      <c r="K17" s="1">
        <v>172.52121210000001</v>
      </c>
      <c r="L17" s="1">
        <v>50.307881530000003</v>
      </c>
    </row>
    <row r="18" spans="1:12" ht="16">
      <c r="A18" s="1" t="s">
        <v>8</v>
      </c>
      <c r="B18" s="1" t="s">
        <v>7</v>
      </c>
      <c r="C18" s="1">
        <v>176.7</v>
      </c>
      <c r="D18" s="1">
        <v>0.2</v>
      </c>
      <c r="E18" s="1">
        <v>174.1</v>
      </c>
      <c r="F18" s="1">
        <v>3.47</v>
      </c>
      <c r="G18" s="1"/>
      <c r="H18" s="1" t="s">
        <v>21</v>
      </c>
      <c r="I18" s="1"/>
      <c r="J18" s="1">
        <v>1.124242424</v>
      </c>
      <c r="K18" s="1"/>
      <c r="L18" s="1">
        <v>1.524481258</v>
      </c>
    </row>
    <row r="19" spans="1:12" ht="16">
      <c r="A19" s="1" t="s">
        <v>8</v>
      </c>
      <c r="B19" s="1" t="s">
        <v>15</v>
      </c>
      <c r="C19" s="1">
        <v>161.30000000000001</v>
      </c>
      <c r="D19" s="1">
        <v>0.2</v>
      </c>
      <c r="E19" s="1">
        <v>166.1</v>
      </c>
      <c r="F19" s="1">
        <v>3.31</v>
      </c>
      <c r="G19" s="1"/>
      <c r="H19" s="1" t="s">
        <v>22</v>
      </c>
      <c r="I19" s="1">
        <v>5.9225077869999998</v>
      </c>
      <c r="J19" s="1"/>
      <c r="K19" s="1">
        <v>9.0287650589999995</v>
      </c>
      <c r="L19" s="1"/>
    </row>
    <row r="20" spans="1:12" ht="16">
      <c r="A20" s="3" t="s">
        <v>13</v>
      </c>
      <c r="B20" s="3" t="s">
        <v>16</v>
      </c>
      <c r="C20" s="3">
        <v>161.4</v>
      </c>
      <c r="D20" s="3">
        <v>1</v>
      </c>
      <c r="E20" s="3">
        <v>167.3</v>
      </c>
      <c r="F20" s="3">
        <v>1</v>
      </c>
      <c r="G20" s="1"/>
      <c r="H20" s="1"/>
      <c r="I20" s="1"/>
      <c r="J20" s="1"/>
      <c r="K20" s="1"/>
      <c r="L20" s="1"/>
    </row>
    <row r="21" spans="1:12" ht="16">
      <c r="A21" s="3" t="s">
        <v>13</v>
      </c>
      <c r="B21" s="3" t="s">
        <v>11</v>
      </c>
      <c r="C21" s="3">
        <v>171.9</v>
      </c>
      <c r="D21" s="3">
        <v>1</v>
      </c>
      <c r="E21" s="3">
        <v>185.1</v>
      </c>
      <c r="F21" s="3">
        <v>1</v>
      </c>
      <c r="G21" s="1"/>
      <c r="H21" s="1"/>
      <c r="I21" s="1"/>
      <c r="J21" s="1"/>
      <c r="K21" s="1"/>
      <c r="L21" s="1"/>
    </row>
    <row r="22" spans="1:12" ht="16">
      <c r="A22" s="3" t="s">
        <v>13</v>
      </c>
      <c r="B22" s="3" t="s">
        <v>8</v>
      </c>
      <c r="C22" s="3">
        <v>162.6</v>
      </c>
      <c r="D22" s="3">
        <v>1</v>
      </c>
      <c r="E22" s="3">
        <v>161.19999999999999</v>
      </c>
      <c r="F22" s="3">
        <v>1</v>
      </c>
      <c r="G22" s="1"/>
      <c r="H22" s="1"/>
      <c r="I22" s="1"/>
      <c r="J22" s="1"/>
      <c r="K22" s="1"/>
      <c r="L22" s="1"/>
    </row>
    <row r="23" spans="1:12" ht="16">
      <c r="A23" s="1" t="s">
        <v>10</v>
      </c>
      <c r="B23" s="1" t="s">
        <v>11</v>
      </c>
      <c r="C23" s="1">
        <v>171.9</v>
      </c>
      <c r="D23" s="1">
        <v>0.1</v>
      </c>
      <c r="E23" s="1">
        <v>183.6</v>
      </c>
      <c r="F23" s="1">
        <v>0.1</v>
      </c>
    </row>
    <row r="24" spans="1:12" ht="16">
      <c r="A24" s="1" t="s">
        <v>10</v>
      </c>
      <c r="B24" s="1" t="s">
        <v>8</v>
      </c>
      <c r="C24" s="1">
        <v>163.69999999999999</v>
      </c>
      <c r="D24" s="1">
        <v>0.1</v>
      </c>
      <c r="E24" s="1">
        <v>160.30000000000001</v>
      </c>
      <c r="F24" s="1">
        <v>0.1</v>
      </c>
    </row>
    <row r="25" spans="1:12" ht="16">
      <c r="A25" s="1" t="s">
        <v>10</v>
      </c>
      <c r="B25" s="1" t="s">
        <v>5</v>
      </c>
      <c r="C25" s="1">
        <v>176.3</v>
      </c>
      <c r="D25" s="1">
        <v>0.1</v>
      </c>
      <c r="E25" s="1">
        <v>178.6</v>
      </c>
      <c r="F25" s="1">
        <v>0.1</v>
      </c>
    </row>
    <row r="26" spans="1:12" ht="16">
      <c r="A26" s="1" t="s">
        <v>10</v>
      </c>
      <c r="B26" s="1" t="s">
        <v>6</v>
      </c>
      <c r="C26" s="1">
        <v>162.4</v>
      </c>
      <c r="D26" s="1">
        <v>0.1</v>
      </c>
      <c r="E26" s="1">
        <v>161.30000000000001</v>
      </c>
      <c r="F26" s="1">
        <v>0.1</v>
      </c>
    </row>
    <row r="27" spans="1:12" ht="16">
      <c r="A27" s="1" t="s">
        <v>10</v>
      </c>
      <c r="B27" s="1" t="s">
        <v>7</v>
      </c>
      <c r="C27" s="1">
        <v>177.8</v>
      </c>
      <c r="D27" s="1">
        <v>0.1</v>
      </c>
      <c r="E27" s="1">
        <v>172.9</v>
      </c>
      <c r="F27" s="1">
        <v>0.1</v>
      </c>
    </row>
    <row r="28" spans="1:12" ht="16">
      <c r="A28" s="1" t="s">
        <v>10</v>
      </c>
      <c r="B28" s="1" t="s">
        <v>15</v>
      </c>
      <c r="C28" s="1">
        <v>161.19999999999999</v>
      </c>
      <c r="D28" s="1">
        <v>0.1</v>
      </c>
      <c r="E28" s="1">
        <v>165.2</v>
      </c>
      <c r="F28" s="1">
        <v>0.1</v>
      </c>
    </row>
    <row r="29" spans="1:12" ht="16">
      <c r="A29" s="1" t="s">
        <v>23</v>
      </c>
      <c r="B29" s="1" t="s">
        <v>13</v>
      </c>
      <c r="C29" s="1">
        <v>175.5</v>
      </c>
      <c r="D29" s="1">
        <v>0.1</v>
      </c>
      <c r="E29" s="1">
        <v>171.6</v>
      </c>
      <c r="F29" s="1">
        <v>0.2</v>
      </c>
    </row>
    <row r="30" spans="1:12" ht="16">
      <c r="A30" s="1" t="s">
        <v>23</v>
      </c>
      <c r="B30" s="1" t="s">
        <v>11</v>
      </c>
      <c r="C30" s="1">
        <v>173.1</v>
      </c>
      <c r="D30" s="1">
        <v>0.1</v>
      </c>
      <c r="E30" s="1">
        <v>183.9</v>
      </c>
      <c r="F30" s="1">
        <v>0.2</v>
      </c>
    </row>
    <row r="31" spans="1:12" ht="16">
      <c r="A31" s="1" t="s">
        <v>23</v>
      </c>
      <c r="B31" s="1" t="s">
        <v>8</v>
      </c>
      <c r="C31" s="1">
        <v>163.5</v>
      </c>
      <c r="D31" s="1">
        <v>0.1</v>
      </c>
      <c r="E31" s="1">
        <v>162.1</v>
      </c>
      <c r="F31" s="1">
        <v>0.2</v>
      </c>
    </row>
    <row r="32" spans="1:12" ht="16">
      <c r="A32" s="1" t="s">
        <v>9</v>
      </c>
      <c r="B32" s="1" t="s">
        <v>5</v>
      </c>
      <c r="C32" s="1">
        <v>174.6</v>
      </c>
      <c r="D32" s="1">
        <v>0.4</v>
      </c>
      <c r="E32" s="1">
        <v>187.6</v>
      </c>
      <c r="F32" s="1">
        <v>0.3</v>
      </c>
    </row>
    <row r="33" spans="1:6" ht="16">
      <c r="A33" s="1" t="s">
        <v>9</v>
      </c>
      <c r="B33" s="1" t="s">
        <v>11</v>
      </c>
      <c r="C33" s="1">
        <v>168.3</v>
      </c>
      <c r="D33" s="1">
        <v>0.4</v>
      </c>
      <c r="E33" s="1">
        <v>179.6</v>
      </c>
      <c r="F33" s="1">
        <v>0.3</v>
      </c>
    </row>
    <row r="34" spans="1:6" ht="16">
      <c r="A34" s="2" t="s">
        <v>9</v>
      </c>
      <c r="B34" s="2" t="s">
        <v>24</v>
      </c>
      <c r="C34" s="2">
        <v>175.7</v>
      </c>
      <c r="D34" s="2">
        <v>0.4</v>
      </c>
      <c r="E34" s="2">
        <v>185</v>
      </c>
      <c r="F34" s="2">
        <v>0.3</v>
      </c>
    </row>
    <row r="35" spans="1:6" ht="16">
      <c r="B35" s="1" t="s">
        <v>25</v>
      </c>
      <c r="C35">
        <f>MAX(C2:C34)</f>
        <v>177.8</v>
      </c>
      <c r="D35">
        <f t="shared" ref="D35:F35" si="0">MAX(D2:D34)</f>
        <v>5</v>
      </c>
      <c r="E35">
        <f t="shared" si="0"/>
        <v>187.6</v>
      </c>
      <c r="F35">
        <f t="shared" si="0"/>
        <v>5</v>
      </c>
    </row>
    <row r="36" spans="1:6" ht="16">
      <c r="B36" s="1" t="s">
        <v>26</v>
      </c>
      <c r="C36">
        <f>MIN(C2:C34)</f>
        <v>161</v>
      </c>
      <c r="D36">
        <f t="shared" ref="D36:F36" si="1">MIN(D2:D34)</f>
        <v>0.1</v>
      </c>
      <c r="E36">
        <f t="shared" si="1"/>
        <v>157</v>
      </c>
      <c r="F36">
        <f t="shared" si="1"/>
        <v>0.1</v>
      </c>
    </row>
    <row r="37" spans="1:6" ht="16">
      <c r="B37" s="1" t="s">
        <v>27</v>
      </c>
      <c r="C37">
        <f>C35-C36</f>
        <v>16.800000000000011</v>
      </c>
      <c r="D37">
        <f t="shared" ref="D37:F37" si="2">D35-D36</f>
        <v>4.9000000000000004</v>
      </c>
      <c r="E37">
        <f t="shared" si="2"/>
        <v>30.599999999999994</v>
      </c>
      <c r="F37">
        <f t="shared" si="2"/>
        <v>4.9000000000000004</v>
      </c>
    </row>
    <row r="38" spans="1:6" ht="16">
      <c r="B38" s="1" t="s">
        <v>28</v>
      </c>
      <c r="C38">
        <f>MEDIAN(C2:C34)</f>
        <v>171.2</v>
      </c>
      <c r="D38">
        <f>C38*C37/SQRT(33)</f>
        <v>500.67519095354021</v>
      </c>
      <c r="E38">
        <f t="shared" ref="D38:F38" si="3">MEDIAN(E2:E34)</f>
        <v>174</v>
      </c>
      <c r="F38">
        <f t="shared" si="3"/>
        <v>0.2</v>
      </c>
    </row>
    <row r="39" spans="1:6" ht="16">
      <c r="B39" s="1" t="s">
        <v>20</v>
      </c>
      <c r="C39">
        <f>AVERAGE(C2:C34)</f>
        <v>169.07878787878789</v>
      </c>
      <c r="D39">
        <f>C37/(2*(SQRT(D41)))</f>
        <v>1.4622523100278628</v>
      </c>
      <c r="E39">
        <f t="shared" ref="D39:F39" si="4">AVERAGE(E2:E34)</f>
        <v>172.52121212121213</v>
      </c>
      <c r="F39">
        <f>E37/(2*SQRT(F41))</f>
        <v>2.6633881361221765</v>
      </c>
    </row>
    <row r="40" spans="1:6" ht="16">
      <c r="B40" s="1" t="s">
        <v>22</v>
      </c>
      <c r="C40">
        <f>STDEV(C2:C34)</f>
        <v>5.9225077868119742</v>
      </c>
      <c r="D40">
        <f t="shared" ref="D40:F40" si="5">STDEV(D2:D34)</f>
        <v>1.8726702698003013</v>
      </c>
      <c r="E40">
        <f t="shared" si="5"/>
        <v>9.0287650586804205</v>
      </c>
      <c r="F40">
        <f t="shared" si="5"/>
        <v>1.9738889759543048</v>
      </c>
    </row>
    <row r="41" spans="1:6" ht="16">
      <c r="B41" s="1" t="s">
        <v>29</v>
      </c>
      <c r="C41">
        <f>COUNT(C2:C34)</f>
        <v>33</v>
      </c>
      <c r="D41">
        <f t="shared" ref="D41:F41" si="6">COUNT(D2:D34)</f>
        <v>33</v>
      </c>
      <c r="E41">
        <f t="shared" si="6"/>
        <v>33</v>
      </c>
      <c r="F41">
        <f t="shared" si="6"/>
        <v>33</v>
      </c>
    </row>
    <row r="42" spans="1:6" ht="16">
      <c r="B42" s="1" t="s">
        <v>30</v>
      </c>
      <c r="C42">
        <f>C40/(SQRT(C41))</f>
        <v>1.0309762729075962</v>
      </c>
      <c r="D42">
        <f t="shared" ref="D42:F42" si="7">D40/(SQRT(D41))</f>
        <v>0.32599005094476069</v>
      </c>
      <c r="E42">
        <f t="shared" si="7"/>
        <v>1.5717062575897962</v>
      </c>
      <c r="F42">
        <f t="shared" si="7"/>
        <v>0.3436099660509182</v>
      </c>
    </row>
    <row r="44" spans="1:6" ht="16">
      <c r="B44" s="1" t="s">
        <v>25</v>
      </c>
      <c r="C44">
        <f>MAX(C20:C22)</f>
        <v>171.9</v>
      </c>
      <c r="D44">
        <f t="shared" ref="D44:F44" si="8">MAX(D20:D22)</f>
        <v>1</v>
      </c>
      <c r="E44">
        <f t="shared" si="8"/>
        <v>185.1</v>
      </c>
      <c r="F44">
        <f t="shared" si="8"/>
        <v>1</v>
      </c>
    </row>
    <row r="45" spans="1:6" ht="16">
      <c r="B45" s="1" t="s">
        <v>26</v>
      </c>
      <c r="C45">
        <f>MIN(C20:C22)</f>
        <v>161.4</v>
      </c>
      <c r="D45">
        <f t="shared" ref="D45:F45" si="9">MIN(D20:D22)</f>
        <v>1</v>
      </c>
      <c r="E45">
        <f t="shared" si="9"/>
        <v>161.19999999999999</v>
      </c>
      <c r="F45">
        <f t="shared" si="9"/>
        <v>1</v>
      </c>
    </row>
    <row r="46" spans="1:6" ht="16">
      <c r="B46" s="1" t="s">
        <v>27</v>
      </c>
      <c r="C46">
        <f>C44-C45</f>
        <v>10.5</v>
      </c>
      <c r="D46">
        <f t="shared" ref="D46" si="10">D44-D45</f>
        <v>0</v>
      </c>
      <c r="E46">
        <f t="shared" ref="E46" si="11">E44-E45</f>
        <v>23.900000000000006</v>
      </c>
      <c r="F46">
        <f t="shared" ref="F46" si="12">F44-F45</f>
        <v>0</v>
      </c>
    </row>
    <row r="47" spans="1:6" ht="16">
      <c r="B47" s="1" t="s">
        <v>28</v>
      </c>
      <c r="C47">
        <f>MEDIAN(C20:C22)</f>
        <v>162.6</v>
      </c>
      <c r="D47">
        <f t="shared" ref="D47:F47" si="13">MEDIAN(D20:D22)</f>
        <v>1</v>
      </c>
      <c r="E47">
        <f t="shared" si="13"/>
        <v>167.3</v>
      </c>
      <c r="F47">
        <f t="shared" si="13"/>
        <v>1</v>
      </c>
    </row>
    <row r="48" spans="1:6" ht="16">
      <c r="B48" s="1" t="s">
        <v>20</v>
      </c>
      <c r="C48">
        <f>AVERAGE(C20:C22)</f>
        <v>165.29999999999998</v>
      </c>
      <c r="D48">
        <f>C46/(2*(SQRT(D50)))</f>
        <v>3.0310889132455356</v>
      </c>
      <c r="E48">
        <f>AVERAGE(E20:E22)</f>
        <v>171.19999999999996</v>
      </c>
      <c r="F48">
        <f>E46/(2*SQRT(F50))</f>
        <v>6.8993357168160303</v>
      </c>
    </row>
    <row r="49" spans="2:6" ht="16">
      <c r="B49" s="1" t="s">
        <v>22</v>
      </c>
      <c r="C49">
        <f>STDEV(C20:C22)</f>
        <v>5.7471732182004072</v>
      </c>
      <c r="D49">
        <f t="shared" ref="D49:F49" si="14">STDEV(D20:D22)</f>
        <v>0</v>
      </c>
      <c r="E49">
        <f t="shared" si="14"/>
        <v>12.41813190459821</v>
      </c>
      <c r="F49">
        <f t="shared" si="14"/>
        <v>0</v>
      </c>
    </row>
    <row r="50" spans="2:6" ht="16">
      <c r="B50" s="1" t="s">
        <v>29</v>
      </c>
      <c r="C50">
        <f>COUNT(C20:C22)</f>
        <v>3</v>
      </c>
      <c r="D50">
        <f t="shared" ref="D50:F50" si="15">COUNT(D20:D22)</f>
        <v>3</v>
      </c>
      <c r="E50">
        <f t="shared" si="15"/>
        <v>3</v>
      </c>
      <c r="F50">
        <f t="shared" si="15"/>
        <v>3</v>
      </c>
    </row>
    <row r="51" spans="2:6" ht="16">
      <c r="B51" s="1" t="s">
        <v>30</v>
      </c>
      <c r="C51">
        <f>C49/(SQRT(C50))</f>
        <v>3.318132004607413</v>
      </c>
      <c r="D51">
        <f t="shared" ref="D51" si="16">D49/(SQRT(D50))</f>
        <v>0</v>
      </c>
      <c r="E51">
        <f t="shared" ref="E51" si="17">E49/(SQRT(E50))</f>
        <v>7.1696117979520571</v>
      </c>
      <c r="F51">
        <f t="shared" ref="F51" si="18">F49/(SQRT(F50))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2016-09-05T01:13:35Z</dcterms:created>
  <dcterms:modified xsi:type="dcterms:W3CDTF">2016-09-06T13:27:23Z</dcterms:modified>
</cp:coreProperties>
</file>