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"/>
    </mc:Choice>
  </mc:AlternateContent>
  <bookViews>
    <workbookView xWindow="0" yWindow="0" windowWidth="19200" windowHeight="10770" xr2:uid="{00000000-000D-0000-FFFF-FFFF00000000}"/>
  </bookViews>
  <sheets>
    <sheet name="BCENCO" sheetId="1" r:id="rId1"/>
  </sheets>
  <calcPr calcId="171027"/>
</workbook>
</file>

<file path=xl/calcChain.xml><?xml version="1.0" encoding="utf-8"?>
<calcChain xmlns="http://schemas.openxmlformats.org/spreadsheetml/2006/main">
  <c r="V21" i="1" l="1"/>
  <c r="U21" i="1"/>
  <c r="S14" i="1"/>
  <c r="S18" i="1"/>
  <c r="L12" i="1"/>
  <c r="O12" i="1"/>
  <c r="M2" i="1" l="1"/>
  <c r="J2" i="1"/>
  <c r="S1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2" i="1" l="1"/>
  <c r="S15" i="1"/>
  <c r="L3" i="1"/>
  <c r="G13" i="1"/>
  <c r="G5" i="1"/>
  <c r="G28" i="1"/>
  <c r="G20" i="1"/>
  <c r="G12" i="1"/>
  <c r="G4" i="1"/>
  <c r="G27" i="1"/>
  <c r="G19" i="1"/>
  <c r="G11" i="1"/>
  <c r="G3" i="1"/>
  <c r="G26" i="1"/>
  <c r="G18" i="1"/>
  <c r="G10" i="1"/>
  <c r="G21" i="1"/>
  <c r="G25" i="1"/>
  <c r="G17" i="1"/>
  <c r="G9" i="1"/>
  <c r="G24" i="1"/>
  <c r="G16" i="1"/>
  <c r="G8" i="1"/>
  <c r="G23" i="1"/>
  <c r="G15" i="1"/>
  <c r="G7" i="1"/>
  <c r="G22" i="1"/>
  <c r="G14" i="1"/>
  <c r="G6" i="1"/>
  <c r="L2" i="1" l="1"/>
  <c r="L4" i="1" s="1"/>
  <c r="L5" i="1" s="1"/>
</calcChain>
</file>

<file path=xl/sharedStrings.xml><?xml version="1.0" encoding="utf-8"?>
<sst xmlns="http://schemas.openxmlformats.org/spreadsheetml/2006/main" count="10" uniqueCount="10">
  <si>
    <t>N°</t>
  </si>
  <si>
    <t>Fecha</t>
  </si>
  <si>
    <t>Interés</t>
  </si>
  <si>
    <t>Amort.</t>
  </si>
  <si>
    <t>Flujo</t>
  </si>
  <si>
    <t>Cap. Insol.</t>
  </si>
  <si>
    <t>YTW</t>
  </si>
  <si>
    <t>VP tir compra</t>
  </si>
  <si>
    <t>vp prepago</t>
  </si>
  <si>
    <t>YTW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</si>
</sst>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_-"/>
    <numFmt numFmtId="165" formatCode="dd/mm/yy"/>
    <numFmt numFmtId="166" formatCode="0.0000000%"/>
    <numFmt numFmtId="167" formatCode="0.0000"/>
    <numFmt numFmtId="168" formatCode="0.000"/>
    <numFmt numFmtId="169" formatCode="_-&quot;$&quot;\ * #,##0_-;\-&quot;$&quot;\ * #,##0_-;_-&quot;$&quot;\ * &quot;-&quot;??_-;_-@_-"/>
    <numFmt numFmtId="170" formatCode="0.000%"/>
  </numFmts>
  <fonts count="4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indexed="8"/>
      <name val="Calibri"/>
      <family val="2"/>
      <scheme val="minor"/>
    </font>
    <font>
      <sz val="9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0" fontId="0" fillId="0" borderId="0" xfId="0" applyNumberFormat="1"/>
    <xf numFmtId="167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68" fontId="0" fillId="0" borderId="0" xfId="0" applyNumberFormat="1"/>
    <xf numFmtId="169" fontId="0" fillId="0" borderId="0" xfId="2" applyNumberFormat="1" applyFont="1"/>
    <xf numFmtId="170" fontId="0" fillId="0" borderId="0" xfId="0" applyNumberFormat="1"/>
    <xf numFmtId="0" fontId="3" fillId="3" borderId="0" xfId="0" applyFont="1" applyFill="1" applyAlignment="1">
      <alignment vertical="center"/>
    </xf>
    <xf numFmtId="16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7" max="7" width="12.85546875" bestFit="1" customWidth="1"/>
    <col min="8" max="8" width="10.85546875" bestFit="1" customWidth="1"/>
    <col min="10" max="10" width="10.42578125" bestFit="1" customWidth="1"/>
    <col min="11" max="11" width="9.42578125" bestFit="1" customWidth="1"/>
    <col min="12" max="12" width="13.5703125" bestFit="1" customWidth="1"/>
    <col min="14" max="14" width="9.42578125" bestFit="1" customWidth="1"/>
    <col min="15" max="15" width="11.140625" bestFit="1" customWidth="1"/>
    <col min="19" max="19" width="18.28515625" bestFit="1" customWidth="1"/>
    <col min="21" max="21" width="18.28515625" bestFit="1" customWidth="1"/>
    <col min="22" max="22" width="14.5703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7</v>
      </c>
      <c r="H1" s="9" t="s">
        <v>8</v>
      </c>
    </row>
    <row r="2" spans="1:20" x14ac:dyDescent="0.25">
      <c r="A2" s="1">
        <v>14</v>
      </c>
      <c r="B2" s="3">
        <v>43252</v>
      </c>
      <c r="C2" s="1">
        <v>3.4407999999999999</v>
      </c>
      <c r="D2" s="1">
        <v>0</v>
      </c>
      <c r="E2" s="1">
        <v>3.4407999999999999</v>
      </c>
      <c r="F2" s="1">
        <v>100</v>
      </c>
      <c r="G2">
        <f ca="1">+E2/(1+$K$2)^((B2-$J$2)/365)</f>
        <v>3.3689054010388544</v>
      </c>
      <c r="H2" s="10">
        <f>+E2/(1+$K$3)^((B2-$J$3)/365)</f>
        <v>3.4999815226059674</v>
      </c>
      <c r="J2" s="4">
        <f ca="1">+TODAY()</f>
        <v>43136</v>
      </c>
      <c r="K2" s="7">
        <v>6.8699999999999997E-2</v>
      </c>
      <c r="L2">
        <f ca="1">+SUM(G2:G28)</f>
        <v>102.29227867911993</v>
      </c>
      <c r="M2" s="5">
        <f>+(K2-4.5%)/9</f>
        <v>2.633333333333333E-3</v>
      </c>
    </row>
    <row r="3" spans="1:20" x14ac:dyDescent="0.25">
      <c r="A3" s="1">
        <v>15</v>
      </c>
      <c r="B3" s="3">
        <v>43435</v>
      </c>
      <c r="C3" s="1">
        <v>3.4407999999999999</v>
      </c>
      <c r="D3" s="1">
        <v>0</v>
      </c>
      <c r="E3" s="1">
        <v>3.4407999999999999</v>
      </c>
      <c r="F3" s="1">
        <v>100</v>
      </c>
      <c r="G3">
        <f t="shared" ref="G3:G28" ca="1" si="0">+E3/(1+$K$2)^((B3-$J$2)/365)</f>
        <v>3.2585274431255451</v>
      </c>
      <c r="H3" s="10">
        <f t="shared" ref="H3:H28" si="1">+E3/(1+$K$3)^((B3-$J$3)/365)</f>
        <v>3.3832462646724877</v>
      </c>
      <c r="J3" s="4">
        <v>43344</v>
      </c>
      <c r="K3" s="12">
        <v>7.0000000000000007E-2</v>
      </c>
      <c r="L3" s="8">
        <f>+SUM(H2:H28)</f>
        <v>105.17715881566855</v>
      </c>
      <c r="O3" s="6"/>
    </row>
    <row r="4" spans="1:20" x14ac:dyDescent="0.25">
      <c r="A4" s="1">
        <v>16</v>
      </c>
      <c r="B4" s="3">
        <v>43617</v>
      </c>
      <c r="C4" s="1">
        <v>3.4407999999999999</v>
      </c>
      <c r="D4" s="1">
        <v>0</v>
      </c>
      <c r="E4" s="1">
        <v>3.4407999999999999</v>
      </c>
      <c r="F4" s="1">
        <v>100</v>
      </c>
      <c r="G4">
        <f t="shared" ca="1" si="0"/>
        <v>3.1523396659856409</v>
      </c>
      <c r="H4" s="10">
        <f t="shared" si="1"/>
        <v>3.271010768790624</v>
      </c>
      <c r="K4" t="s">
        <v>6</v>
      </c>
      <c r="L4" s="5">
        <f ca="1">+L3/L2-1</f>
        <v>2.8202325471682776E-2</v>
      </c>
    </row>
    <row r="5" spans="1:20" x14ac:dyDescent="0.25">
      <c r="A5" s="1">
        <v>17</v>
      </c>
      <c r="B5" s="3">
        <v>43800</v>
      </c>
      <c r="C5" s="1">
        <v>3.4407999999999999</v>
      </c>
      <c r="D5" s="1">
        <v>0</v>
      </c>
      <c r="E5" s="1">
        <v>3.4407999999999999</v>
      </c>
      <c r="F5" s="1">
        <v>100</v>
      </c>
      <c r="G5">
        <f t="shared" ca="1" si="0"/>
        <v>3.0490572126186444</v>
      </c>
      <c r="H5" s="10">
        <f t="shared" si="1"/>
        <v>3.161912396890175</v>
      </c>
      <c r="K5" t="s">
        <v>9</v>
      </c>
      <c r="L5" s="5">
        <f ca="1">+(1+L4)^(365/(J3-J2))-1</f>
        <v>5.0015205436357402E-2</v>
      </c>
      <c r="M5" s="5"/>
    </row>
    <row r="6" spans="1:20" x14ac:dyDescent="0.25">
      <c r="A6" s="1">
        <v>18</v>
      </c>
      <c r="B6" s="3">
        <v>43983</v>
      </c>
      <c r="C6" s="1">
        <v>3.4407999999999999</v>
      </c>
      <c r="D6" s="1">
        <v>0</v>
      </c>
      <c r="E6" s="1">
        <v>3.4407999999999999</v>
      </c>
      <c r="F6" s="1">
        <v>100</v>
      </c>
      <c r="G6">
        <f t="shared" ca="1" si="0"/>
        <v>2.9491586792297535</v>
      </c>
      <c r="H6" s="10">
        <f t="shared" si="1"/>
        <v>3.0564527946522699</v>
      </c>
      <c r="L6" s="7">
        <v>4.5999999999999999E-2</v>
      </c>
    </row>
    <row r="7" spans="1:20" x14ac:dyDescent="0.25">
      <c r="A7" s="1">
        <v>19</v>
      </c>
      <c r="B7" s="3">
        <v>44166</v>
      </c>
      <c r="C7" s="1">
        <v>3.4407999999999999</v>
      </c>
      <c r="D7" s="1">
        <v>0</v>
      </c>
      <c r="E7" s="1">
        <v>3.4407999999999999</v>
      </c>
      <c r="F7" s="1">
        <v>100</v>
      </c>
      <c r="G7">
        <f t="shared" ca="1" si="0"/>
        <v>2.8525331959272795</v>
      </c>
      <c r="H7" s="10">
        <f t="shared" si="1"/>
        <v>2.9545105978033042</v>
      </c>
    </row>
    <row r="8" spans="1:20" x14ac:dyDescent="0.25">
      <c r="A8" s="1">
        <v>20</v>
      </c>
      <c r="B8" s="3">
        <v>44348</v>
      </c>
      <c r="C8" s="1">
        <v>3.4407999999999999</v>
      </c>
      <c r="D8" s="1">
        <v>0</v>
      </c>
      <c r="E8" s="1">
        <v>3.4407999999999999</v>
      </c>
      <c r="F8" s="1">
        <v>100</v>
      </c>
      <c r="G8">
        <f t="shared" ca="1" si="0"/>
        <v>2.7595758203703133</v>
      </c>
      <c r="H8" s="10">
        <f t="shared" si="1"/>
        <v>2.856497938927355</v>
      </c>
    </row>
    <row r="9" spans="1:20" x14ac:dyDescent="0.25">
      <c r="A9" s="1">
        <v>21</v>
      </c>
      <c r="B9" s="3">
        <v>44531</v>
      </c>
      <c r="C9" s="1">
        <v>3.4407999999999999</v>
      </c>
      <c r="D9" s="1">
        <v>0</v>
      </c>
      <c r="E9" s="1">
        <v>3.4407999999999999</v>
      </c>
      <c r="F9" s="1">
        <v>100</v>
      </c>
      <c r="G9">
        <f t="shared" ca="1" si="0"/>
        <v>2.6691617815357724</v>
      </c>
      <c r="H9" s="10">
        <f t="shared" si="1"/>
        <v>2.7612248577600971</v>
      </c>
    </row>
    <row r="10" spans="1:20" x14ac:dyDescent="0.25">
      <c r="A10" s="1">
        <v>22</v>
      </c>
      <c r="B10" s="3">
        <v>44713</v>
      </c>
      <c r="C10" s="1">
        <v>3.4407999999999999</v>
      </c>
      <c r="D10" s="1">
        <v>0</v>
      </c>
      <c r="E10" s="1">
        <v>3.4407999999999999</v>
      </c>
      <c r="F10" s="1">
        <v>100</v>
      </c>
      <c r="G10">
        <f t="shared" ca="1" si="0"/>
        <v>2.5821800508751878</v>
      </c>
      <c r="H10" s="10">
        <f t="shared" si="1"/>
        <v>2.6696242419881817</v>
      </c>
    </row>
    <row r="11" spans="1:20" x14ac:dyDescent="0.25">
      <c r="A11" s="1">
        <v>23</v>
      </c>
      <c r="B11" s="3">
        <v>44896</v>
      </c>
      <c r="C11" s="1">
        <v>3.4407999999999999</v>
      </c>
      <c r="D11" s="1">
        <v>0</v>
      </c>
      <c r="E11" s="1">
        <v>3.4407999999999999</v>
      </c>
      <c r="F11" s="1">
        <v>100</v>
      </c>
      <c r="G11">
        <f t="shared" ca="1" si="0"/>
        <v>2.4975781618188195</v>
      </c>
      <c r="H11" s="10">
        <f t="shared" si="1"/>
        <v>2.580583979215044</v>
      </c>
    </row>
    <row r="12" spans="1:20" ht="15.75" thickBot="1" x14ac:dyDescent="0.3">
      <c r="A12" s="1">
        <v>24</v>
      </c>
      <c r="B12" s="3">
        <v>45078</v>
      </c>
      <c r="C12" s="1">
        <v>3.4407999999999999</v>
      </c>
      <c r="D12" s="1">
        <v>0</v>
      </c>
      <c r="E12" s="1">
        <v>3.4407999999999999</v>
      </c>
      <c r="F12" s="1">
        <v>100</v>
      </c>
      <c r="G12">
        <f t="shared" ca="1" si="0"/>
        <v>2.4161879394359391</v>
      </c>
      <c r="H12" s="10">
        <f t="shared" si="1"/>
        <v>2.4949759270917582</v>
      </c>
      <c r="L12" s="7">
        <f>8*15%</f>
        <v>1.2</v>
      </c>
      <c r="O12">
        <f>6.85/365</f>
        <v>1.8767123287671231E-2</v>
      </c>
      <c r="S12" s="11">
        <v>1020016698</v>
      </c>
    </row>
    <row r="13" spans="1:20" ht="15.75" thickBot="1" x14ac:dyDescent="0.3">
      <c r="A13" s="1">
        <v>25</v>
      </c>
      <c r="B13" s="3">
        <v>45261</v>
      </c>
      <c r="C13" s="1">
        <v>3.4407999999999999</v>
      </c>
      <c r="D13" s="1">
        <v>0</v>
      </c>
      <c r="E13" s="1">
        <v>3.4407999999999999</v>
      </c>
      <c r="F13" s="1">
        <v>100</v>
      </c>
      <c r="G13">
        <f t="shared" ca="1" si="0"/>
        <v>2.3370245736116959</v>
      </c>
      <c r="H13" s="10">
        <f t="shared" si="1"/>
        <v>2.4117607282383591</v>
      </c>
      <c r="S13" s="11">
        <v>1046192038</v>
      </c>
      <c r="T13" s="13"/>
    </row>
    <row r="14" spans="1:20" ht="15.75" thickBot="1" x14ac:dyDescent="0.3">
      <c r="A14" s="1">
        <v>26</v>
      </c>
      <c r="B14" s="3">
        <v>45444</v>
      </c>
      <c r="C14" s="1">
        <v>3.4407999999999999</v>
      </c>
      <c r="D14" s="1">
        <v>0</v>
      </c>
      <c r="E14" s="1">
        <v>3.4407999999999999</v>
      </c>
      <c r="F14" s="1">
        <v>100</v>
      </c>
      <c r="G14">
        <f t="shared" ca="1" si="0"/>
        <v>2.2604548961286364</v>
      </c>
      <c r="H14" s="10">
        <f t="shared" si="1"/>
        <v>2.3313210148094949</v>
      </c>
      <c r="S14" s="14">
        <f>S13-S18</f>
        <v>1032790317.99322</v>
      </c>
    </row>
    <row r="15" spans="1:20" ht="15.75" thickBot="1" x14ac:dyDescent="0.3">
      <c r="A15" s="1">
        <v>27</v>
      </c>
      <c r="B15" s="3">
        <v>45627</v>
      </c>
      <c r="C15" s="1">
        <v>3.4407999999999999</v>
      </c>
      <c r="D15" s="1">
        <v>0</v>
      </c>
      <c r="E15" s="1">
        <v>3.4407999999999999</v>
      </c>
      <c r="F15" s="1">
        <v>100</v>
      </c>
      <c r="G15">
        <f t="shared" ca="1" si="0"/>
        <v>2.1863939280430138</v>
      </c>
      <c r="H15" s="10">
        <f t="shared" si="1"/>
        <v>2.2535642157430535</v>
      </c>
      <c r="S15" s="5">
        <f ca="1">(S13-S12)/S12*365/(J3-J2)</f>
        <v>4.5031309850938575E-2</v>
      </c>
    </row>
    <row r="16" spans="1:20" ht="15.75" thickBot="1" x14ac:dyDescent="0.3">
      <c r="A16" s="1">
        <v>28</v>
      </c>
      <c r="B16" s="3">
        <v>45809</v>
      </c>
      <c r="C16" s="1">
        <v>3.4407999999999999</v>
      </c>
      <c r="D16" s="1">
        <v>0</v>
      </c>
      <c r="E16" s="1">
        <v>3.4407999999999999</v>
      </c>
      <c r="F16" s="1">
        <v>100</v>
      </c>
      <c r="G16">
        <f t="shared" ca="1" si="0"/>
        <v>2.1151444709728051</v>
      </c>
      <c r="H16" s="10">
        <f t="shared" si="1"/>
        <v>2.1788046867378457</v>
      </c>
      <c r="S16" s="5">
        <f ca="1">(S14-S12)/S12*365/(J3-J2)</f>
        <v>2.197537223328646E-2</v>
      </c>
    </row>
    <row r="17" spans="1:22" x14ac:dyDescent="0.25">
      <c r="A17" s="1">
        <v>29</v>
      </c>
      <c r="B17" s="3">
        <v>45992</v>
      </c>
      <c r="C17" s="1">
        <v>3.4407999999999999</v>
      </c>
      <c r="D17" s="1">
        <v>0</v>
      </c>
      <c r="E17" s="1">
        <v>3.4407999999999999</v>
      </c>
      <c r="F17" s="1">
        <v>100</v>
      </c>
      <c r="G17">
        <f t="shared" ca="1" si="0"/>
        <v>2.0458444166211414</v>
      </c>
      <c r="H17" s="10">
        <f t="shared" si="1"/>
        <v>2.1061347810682745</v>
      </c>
    </row>
    <row r="18" spans="1:22" x14ac:dyDescent="0.25">
      <c r="A18" s="1">
        <v>30</v>
      </c>
      <c r="B18" s="3">
        <v>46174</v>
      </c>
      <c r="C18" s="1">
        <v>3.4407999999999999</v>
      </c>
      <c r="D18" s="1">
        <v>0</v>
      </c>
      <c r="E18" s="1">
        <v>3.4407999999999999</v>
      </c>
      <c r="F18" s="1">
        <v>100</v>
      </c>
      <c r="G18">
        <f t="shared" ca="1" si="0"/>
        <v>1.9791751389284225</v>
      </c>
      <c r="H18" s="10">
        <f t="shared" si="1"/>
        <v>2.0362660623718183</v>
      </c>
      <c r="S18" s="14">
        <f>8.54*0.15%*S13</f>
        <v>13401720.006779999</v>
      </c>
    </row>
    <row r="19" spans="1:22" x14ac:dyDescent="0.25">
      <c r="A19" s="1">
        <v>31</v>
      </c>
      <c r="B19" s="3">
        <v>46357</v>
      </c>
      <c r="C19" s="1">
        <v>3.4407999999999999</v>
      </c>
      <c r="D19" s="1">
        <v>0</v>
      </c>
      <c r="E19" s="1">
        <v>3.4407999999999999</v>
      </c>
      <c r="F19" s="1">
        <v>100</v>
      </c>
      <c r="G19">
        <f t="shared" ca="1" si="0"/>
        <v>1.914329949116816</v>
      </c>
      <c r="H19" s="10">
        <f t="shared" si="1"/>
        <v>1.9683502626806304</v>
      </c>
    </row>
    <row r="20" spans="1:22" x14ac:dyDescent="0.25">
      <c r="A20" s="1">
        <v>32</v>
      </c>
      <c r="B20" s="3">
        <v>46539</v>
      </c>
      <c r="C20" s="1">
        <v>3.4407999999999999</v>
      </c>
      <c r="D20" s="1">
        <v>0</v>
      </c>
      <c r="E20" s="1">
        <v>3.4407999999999999</v>
      </c>
      <c r="F20" s="1">
        <v>100</v>
      </c>
      <c r="G20">
        <f t="shared" ca="1" si="0"/>
        <v>1.8519464198824951</v>
      </c>
      <c r="H20" s="10">
        <f t="shared" si="1"/>
        <v>1.9030523947400169</v>
      </c>
    </row>
    <row r="21" spans="1:22" x14ac:dyDescent="0.25">
      <c r="A21" s="1">
        <v>33</v>
      </c>
      <c r="B21" s="3">
        <v>46722</v>
      </c>
      <c r="C21" s="1">
        <v>3.4407999999999999</v>
      </c>
      <c r="D21" s="1">
        <v>0</v>
      </c>
      <c r="E21" s="1">
        <v>3.4407999999999999</v>
      </c>
      <c r="F21" s="1">
        <v>100</v>
      </c>
      <c r="G21">
        <f t="shared" ca="1" si="0"/>
        <v>1.7912697193944194</v>
      </c>
      <c r="H21" s="10">
        <f t="shared" si="1"/>
        <v>1.8395796847482526</v>
      </c>
      <c r="U21" s="11">
        <f>54000000000*0.9%*8.5</f>
        <v>4131000000.0000005</v>
      </c>
      <c r="V21" s="11">
        <f>+U21/600</f>
        <v>6885000.0000000009</v>
      </c>
    </row>
    <row r="22" spans="1:22" x14ac:dyDescent="0.25">
      <c r="A22" s="1">
        <v>34</v>
      </c>
      <c r="B22" s="3">
        <v>46905</v>
      </c>
      <c r="C22" s="1">
        <v>3.4407999999999999</v>
      </c>
      <c r="D22" s="1">
        <v>0</v>
      </c>
      <c r="E22" s="1">
        <v>3.4407999999999999</v>
      </c>
      <c r="F22" s="1">
        <v>100</v>
      </c>
      <c r="G22">
        <f t="shared" ca="1" si="0"/>
        <v>1.7325810148562231</v>
      </c>
      <c r="H22" s="10">
        <f t="shared" si="1"/>
        <v>1.7782239868392</v>
      </c>
    </row>
    <row r="23" spans="1:22" x14ac:dyDescent="0.25">
      <c r="A23" s="1">
        <v>35</v>
      </c>
      <c r="B23" s="3">
        <v>47088</v>
      </c>
      <c r="C23" s="1">
        <v>3.4407999999999999</v>
      </c>
      <c r="D23" s="1">
        <v>0</v>
      </c>
      <c r="E23" s="1">
        <v>3.4407999999999999</v>
      </c>
      <c r="F23" s="1">
        <v>100</v>
      </c>
      <c r="G23">
        <f t="shared" ca="1" si="0"/>
        <v>1.6758151720752925</v>
      </c>
      <c r="H23" s="10">
        <f t="shared" si="1"/>
        <v>1.7189146920825187</v>
      </c>
    </row>
    <row r="24" spans="1:22" x14ac:dyDescent="0.25">
      <c r="A24" s="1">
        <v>36</v>
      </c>
      <c r="B24" s="3">
        <v>47270</v>
      </c>
      <c r="C24" s="1">
        <v>3.4407999999999999</v>
      </c>
      <c r="D24" s="1">
        <v>0</v>
      </c>
      <c r="E24" s="1">
        <v>3.4407999999999999</v>
      </c>
      <c r="F24" s="1">
        <v>100</v>
      </c>
      <c r="G24">
        <f t="shared" ca="1" si="0"/>
        <v>1.6212042807674962</v>
      </c>
      <c r="H24" s="10">
        <f t="shared" si="1"/>
        <v>1.6618915764852333</v>
      </c>
    </row>
    <row r="25" spans="1:22" x14ac:dyDescent="0.25">
      <c r="A25" s="1">
        <v>37</v>
      </c>
      <c r="B25" s="3">
        <v>47453</v>
      </c>
      <c r="C25" s="1">
        <v>3.4407999999999999</v>
      </c>
      <c r="D25" s="1">
        <v>0</v>
      </c>
      <c r="E25" s="1">
        <v>3.4407999999999999</v>
      </c>
      <c r="F25" s="1">
        <v>100</v>
      </c>
      <c r="G25">
        <f t="shared" ca="1" si="0"/>
        <v>1.5680875569152173</v>
      </c>
      <c r="H25" s="10">
        <f t="shared" si="1"/>
        <v>1.6064623290490825</v>
      </c>
    </row>
    <row r="26" spans="1:22" x14ac:dyDescent="0.25">
      <c r="A26" s="1">
        <v>38</v>
      </c>
      <c r="B26" s="3">
        <v>47635</v>
      </c>
      <c r="C26" s="1">
        <v>3.4407999999999999</v>
      </c>
      <c r="D26" s="1">
        <v>0</v>
      </c>
      <c r="E26" s="1">
        <v>3.4407999999999999</v>
      </c>
      <c r="F26" s="1">
        <v>100</v>
      </c>
      <c r="G26">
        <f t="shared" ca="1" si="0"/>
        <v>1.5169872562622777</v>
      </c>
      <c r="H26" s="10">
        <f t="shared" si="1"/>
        <v>1.5531696976497509</v>
      </c>
    </row>
    <row r="27" spans="1:22" x14ac:dyDescent="0.25">
      <c r="A27" s="1">
        <v>39</v>
      </c>
      <c r="B27" s="3">
        <v>47818</v>
      </c>
      <c r="C27" s="1">
        <v>3.4407999999999999</v>
      </c>
      <c r="D27" s="1">
        <v>0</v>
      </c>
      <c r="E27" s="1">
        <v>3.4407999999999999</v>
      </c>
      <c r="F27" s="1">
        <v>100</v>
      </c>
      <c r="G27">
        <f t="shared" ca="1" si="0"/>
        <v>1.4672850724386799</v>
      </c>
      <c r="H27" s="10">
        <f t="shared" si="1"/>
        <v>1.5013666626626938</v>
      </c>
    </row>
    <row r="28" spans="1:22" x14ac:dyDescent="0.25">
      <c r="A28" s="1">
        <v>40</v>
      </c>
      <c r="B28" s="3">
        <v>48000</v>
      </c>
      <c r="C28" s="1">
        <v>3.4407999999999999</v>
      </c>
      <c r="D28" s="1">
        <v>100</v>
      </c>
      <c r="E28" s="1">
        <v>103.4408</v>
      </c>
      <c r="F28" s="1">
        <v>0</v>
      </c>
      <c r="G28">
        <f t="shared" ca="1" si="0"/>
        <v>42.673529461143545</v>
      </c>
      <c r="H28" s="10">
        <f t="shared" si="1"/>
        <v>43.638274749365053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BCENCO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Ayli Fuentes Guerrero</cp:lastModifiedBy>
  <dcterms:created xsi:type="dcterms:W3CDTF">2018-01-10T21:50:05Z</dcterms:created>
  <dcterms:modified xsi:type="dcterms:W3CDTF">2018-02-05T15:11:51Z</dcterms:modified>
</cp:coreProperties>
</file>