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"/>
    </mc:Choice>
  </mc:AlternateContent>
  <xr:revisionPtr revIDLastSave="0" documentId="8_{9C607102-847C-4D67-822A-5287D6EAAA2B}" xr6:coauthVersionLast="28" xr6:coauthVersionMax="28" xr10:uidLastSave="{00000000-0000-0000-0000-000000000000}"/>
  <bookViews>
    <workbookView xWindow="0" yWindow="0" windowWidth="28800" windowHeight="11610" xr2:uid="{00000000-000D-0000-FFFF-FFFF00000000}"/>
  </bookViews>
  <sheets>
    <sheet name="BBOTSP1A" sheetId="1" r:id="rId1"/>
  </sheets>
  <calcPr calcId="171027"/>
</workbook>
</file>

<file path=xl/calcChain.xml><?xml version="1.0" encoding="utf-8"?>
<calcChain xmlns="http://schemas.openxmlformats.org/spreadsheetml/2006/main">
  <c r="K8" i="1" l="1"/>
  <c r="K7" i="1"/>
  <c r="K6" i="1" l="1"/>
  <c r="J4" i="1"/>
  <c r="K5" i="1"/>
  <c r="K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<sst xmlns="http://schemas.openxmlformats.org/spreadsheetml/2006/main" count="11" uniqueCount="11">
  <si>
    <t>N°</t>
  </si>
  <si>
    <t>Fecha</t>
  </si>
  <si>
    <t>Interés</t>
  </si>
  <si>
    <t>Amort.</t>
  </si>
  <si>
    <t>Flujo</t>
  </si>
  <si>
    <t>Cap. Insol.</t>
  </si>
  <si>
    <t>yield</t>
  </si>
  <si>
    <t>fecha</t>
  </si>
  <si>
    <t>YTW</t>
  </si>
  <si>
    <t>YTW ann</t>
  </si>
  <si>
    <t>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</si>
</sst>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8" formatCode="0.00000%"/>
  </numFmts>
  <fonts count="3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3183A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S13" sqref="S13"/>
    </sheetView>
  </sheetViews>
  <sheetFormatPr baseColWidth="10" defaultColWidth="9.140625" defaultRowHeight="15" x14ac:dyDescent="0.25"/>
  <cols>
    <col min="10" max="10" width="10.7109375" bestFit="1" customWidth="1"/>
    <col min="11" max="11" width="12.855468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x14ac:dyDescent="0.25">
      <c r="A2" s="1">
        <v>60</v>
      </c>
      <c r="B2" s="3">
        <v>43245</v>
      </c>
      <c r="C2" s="1">
        <v>0.225692</v>
      </c>
      <c r="D2" s="1">
        <v>0.67371599999999998</v>
      </c>
      <c r="E2" s="1">
        <v>0.89940799999999999</v>
      </c>
      <c r="F2" s="1">
        <v>13.990214</v>
      </c>
      <c r="G2">
        <f>+IF(B2-$K$2&gt;0,(B2-$K$2)/365,0)</f>
        <v>0.15342465753424658</v>
      </c>
      <c r="H2">
        <f>+E2/(1+$K$3)^G2</f>
        <v>0.89250501546954253</v>
      </c>
      <c r="J2" t="s">
        <v>7</v>
      </c>
      <c r="K2" s="4">
        <v>43189</v>
      </c>
    </row>
    <row r="3" spans="1:11" x14ac:dyDescent="0.25">
      <c r="A3" s="1">
        <v>61</v>
      </c>
      <c r="B3" s="3">
        <v>43337</v>
      </c>
      <c r="C3" s="1">
        <v>0.21532399999999999</v>
      </c>
      <c r="D3" s="1">
        <v>0.86790800000000001</v>
      </c>
      <c r="E3" s="1">
        <v>1.083232</v>
      </c>
      <c r="F3" s="1">
        <v>13.122306</v>
      </c>
      <c r="G3">
        <f t="shared" ref="G3:G20" si="0">+IF(B3-$K$2&gt;0,(B3-$K$2)/365,0)</f>
        <v>0.40547945205479452</v>
      </c>
      <c r="H3">
        <f t="shared" ref="H3:H20" si="1">+E3/(1+$K$3)^G3</f>
        <v>1.0613980060485042</v>
      </c>
      <c r="J3" t="s">
        <v>6</v>
      </c>
      <c r="K3" s="5">
        <v>5.1499999999999997E-2</v>
      </c>
    </row>
    <row r="4" spans="1:11" x14ac:dyDescent="0.25">
      <c r="A4" s="1">
        <v>62</v>
      </c>
      <c r="B4" s="3">
        <v>43429</v>
      </c>
      <c r="C4" s="1">
        <v>0.20196600000000001</v>
      </c>
      <c r="D4" s="1">
        <v>0.73214400000000002</v>
      </c>
      <c r="E4" s="1">
        <v>0.93411</v>
      </c>
      <c r="F4" s="1">
        <v>12.390162</v>
      </c>
      <c r="G4">
        <f t="shared" si="0"/>
        <v>0.65753424657534243</v>
      </c>
      <c r="H4">
        <f t="shared" si="1"/>
        <v>0.90376948748218344</v>
      </c>
      <c r="J4" s="4">
        <f>+K2</f>
        <v>43189</v>
      </c>
      <c r="K4">
        <f>+SUM(H2:H20)</f>
        <v>15.091282404176916</v>
      </c>
    </row>
    <row r="5" spans="1:11" x14ac:dyDescent="0.25">
      <c r="A5" s="1">
        <v>63</v>
      </c>
      <c r="B5" s="3">
        <v>43521</v>
      </c>
      <c r="C5" s="1">
        <v>0.19069800000000001</v>
      </c>
      <c r="D5" s="1">
        <v>0.86463800000000002</v>
      </c>
      <c r="E5" s="1">
        <v>1.0553360000000001</v>
      </c>
      <c r="F5" s="1">
        <v>11.525524000000001</v>
      </c>
      <c r="G5">
        <f t="shared" si="0"/>
        <v>0.90958904109589045</v>
      </c>
      <c r="H5">
        <f t="shared" si="1"/>
        <v>1.008215277048043</v>
      </c>
      <c r="J5" s="4">
        <v>43245</v>
      </c>
      <c r="K5">
        <f>13.986+E6</f>
        <v>14.885296</v>
      </c>
    </row>
    <row r="6" spans="1:11" x14ac:dyDescent="0.25">
      <c r="A6" s="1">
        <v>64</v>
      </c>
      <c r="B6" s="3">
        <v>43610</v>
      </c>
      <c r="C6" s="1">
        <v>0.17738999999999999</v>
      </c>
      <c r="D6" s="1">
        <v>0.72190600000000005</v>
      </c>
      <c r="E6" s="1">
        <v>0.89929599999999998</v>
      </c>
      <c r="F6" s="1">
        <v>10.803618</v>
      </c>
      <c r="G6">
        <f t="shared" si="0"/>
        <v>1.1534246575342466</v>
      </c>
      <c r="H6">
        <f t="shared" si="1"/>
        <v>0.84868651932767047</v>
      </c>
      <c r="J6" t="s">
        <v>8</v>
      </c>
      <c r="K6" s="6">
        <f>+K5/K4-1</f>
        <v>-1.3649363828742822E-2</v>
      </c>
    </row>
    <row r="7" spans="1:11" x14ac:dyDescent="0.25">
      <c r="A7" s="1">
        <v>65</v>
      </c>
      <c r="B7" s="3">
        <v>43702</v>
      </c>
      <c r="C7" s="1">
        <v>0.16627800000000001</v>
      </c>
      <c r="D7" s="1">
        <v>0.91718999999999995</v>
      </c>
      <c r="E7" s="1">
        <v>1.0834680000000001</v>
      </c>
      <c r="F7" s="1">
        <v>9.8864280000000004</v>
      </c>
      <c r="G7">
        <f t="shared" si="0"/>
        <v>1.4054794520547946</v>
      </c>
      <c r="H7">
        <f t="shared" si="1"/>
        <v>1.0096331423223455</v>
      </c>
      <c r="J7" t="s">
        <v>10</v>
      </c>
      <c r="K7">
        <f>+(J5-J4)/365</f>
        <v>0.15342465753424658</v>
      </c>
    </row>
    <row r="8" spans="1:11" x14ac:dyDescent="0.25">
      <c r="A8" s="1">
        <v>66</v>
      </c>
      <c r="B8" s="3">
        <v>43794</v>
      </c>
      <c r="C8" s="1">
        <v>0.15216199999999999</v>
      </c>
      <c r="D8" s="1">
        <v>0.78218799999999999</v>
      </c>
      <c r="E8" s="1">
        <v>0.93435000000000001</v>
      </c>
      <c r="F8" s="1">
        <v>9.1042400000000008</v>
      </c>
      <c r="G8">
        <f t="shared" si="0"/>
        <v>1.6575342465753424</v>
      </c>
      <c r="H8">
        <f t="shared" si="1"/>
        <v>0.85972581276553484</v>
      </c>
      <c r="J8" t="s">
        <v>9</v>
      </c>
      <c r="K8" s="7">
        <f>+(K6+1)^(1/K7)-1</f>
        <v>-8.5682451555053718E-2</v>
      </c>
    </row>
    <row r="9" spans="1:11" x14ac:dyDescent="0.25">
      <c r="A9" s="1">
        <v>67</v>
      </c>
      <c r="B9" s="3">
        <v>43886</v>
      </c>
      <c r="C9" s="1">
        <v>0.140124</v>
      </c>
      <c r="D9" s="1">
        <v>0.91545399999999999</v>
      </c>
      <c r="E9" s="1">
        <v>1.0555779999999999</v>
      </c>
      <c r="F9" s="1">
        <v>8.1887860000000003</v>
      </c>
      <c r="G9">
        <f t="shared" si="0"/>
        <v>1.9095890410958904</v>
      </c>
      <c r="H9">
        <f t="shared" si="1"/>
        <v>0.95905513243442286</v>
      </c>
    </row>
    <row r="10" spans="1:11" x14ac:dyDescent="0.25">
      <c r="A10" s="1">
        <v>68</v>
      </c>
      <c r="B10" s="3">
        <v>43976</v>
      </c>
      <c r="C10" s="1">
        <v>0.12603400000000001</v>
      </c>
      <c r="D10" s="1">
        <v>0.72683799999999998</v>
      </c>
      <c r="E10" s="1">
        <v>0.85287199999999996</v>
      </c>
      <c r="F10" s="1">
        <v>7.4619479999999996</v>
      </c>
      <c r="G10">
        <f t="shared" si="0"/>
        <v>2.1561643835616437</v>
      </c>
      <c r="H10">
        <f t="shared" si="1"/>
        <v>0.76534891402121308</v>
      </c>
    </row>
    <row r="11" spans="1:11" x14ac:dyDescent="0.25">
      <c r="A11" s="1">
        <v>69</v>
      </c>
      <c r="B11" s="3">
        <v>44068</v>
      </c>
      <c r="C11" s="1">
        <v>0.114846</v>
      </c>
      <c r="D11" s="1">
        <v>0.96128000000000002</v>
      </c>
      <c r="E11" s="1">
        <v>1.0761259999999999</v>
      </c>
      <c r="F11" s="1">
        <v>6.5006680000000001</v>
      </c>
      <c r="G11">
        <f t="shared" si="0"/>
        <v>2.408219178082192</v>
      </c>
      <c r="H11">
        <f t="shared" si="1"/>
        <v>0.95354590455898303</v>
      </c>
    </row>
    <row r="12" spans="1:11" x14ac:dyDescent="0.25">
      <c r="A12" s="1">
        <v>70</v>
      </c>
      <c r="B12" s="3">
        <v>44160</v>
      </c>
      <c r="C12" s="1">
        <v>0.100052</v>
      </c>
      <c r="D12" s="1">
        <v>0.82082200000000005</v>
      </c>
      <c r="E12" s="1">
        <v>0.92087399999999997</v>
      </c>
      <c r="F12" s="1">
        <v>5.6798460000000004</v>
      </c>
      <c r="G12">
        <f t="shared" si="0"/>
        <v>2.6602739726027398</v>
      </c>
      <c r="H12">
        <f t="shared" si="1"/>
        <v>0.80571520453223744</v>
      </c>
    </row>
    <row r="13" spans="1:11" x14ac:dyDescent="0.25">
      <c r="A13" s="1">
        <v>71</v>
      </c>
      <c r="B13" s="3">
        <v>44252</v>
      </c>
      <c r="C13" s="1">
        <v>8.7417999999999996E-2</v>
      </c>
      <c r="D13" s="1">
        <v>0.92030000000000001</v>
      </c>
      <c r="E13" s="1">
        <v>1.0077179999999999</v>
      </c>
      <c r="F13" s="1">
        <v>4.7595460000000003</v>
      </c>
      <c r="G13">
        <f t="shared" si="0"/>
        <v>2.9123287671232876</v>
      </c>
      <c r="H13">
        <f t="shared" si="1"/>
        <v>0.87060915795389904</v>
      </c>
    </row>
    <row r="14" spans="1:11" x14ac:dyDescent="0.25">
      <c r="A14" s="1">
        <v>72</v>
      </c>
      <c r="B14" s="3">
        <v>44341</v>
      </c>
      <c r="C14" s="1">
        <v>7.3254E-2</v>
      </c>
      <c r="D14" s="1">
        <v>0.72223000000000004</v>
      </c>
      <c r="E14" s="1">
        <v>0.79548399999999997</v>
      </c>
      <c r="F14" s="1">
        <v>4.0373159999999997</v>
      </c>
      <c r="G14">
        <f t="shared" si="0"/>
        <v>3.1561643835616437</v>
      </c>
      <c r="H14">
        <f t="shared" si="1"/>
        <v>0.67888745809119888</v>
      </c>
    </row>
    <row r="15" spans="1:11" x14ac:dyDescent="0.25">
      <c r="A15" s="1">
        <v>73</v>
      </c>
      <c r="B15" s="3">
        <v>44433</v>
      </c>
      <c r="C15" s="1">
        <v>6.2137999999999999E-2</v>
      </c>
      <c r="D15" s="1">
        <v>0.89185599999999998</v>
      </c>
      <c r="E15" s="1">
        <v>0.95399400000000001</v>
      </c>
      <c r="F15" s="1">
        <v>3.1454599999999999</v>
      </c>
      <c r="G15">
        <f t="shared" si="0"/>
        <v>3.408219178082192</v>
      </c>
      <c r="H15">
        <f t="shared" si="1"/>
        <v>0.80392372785122257</v>
      </c>
    </row>
    <row r="16" spans="1:11" x14ac:dyDescent="0.25">
      <c r="A16" s="1">
        <v>74</v>
      </c>
      <c r="B16" s="3">
        <v>44525</v>
      </c>
      <c r="C16" s="1">
        <v>4.8411999999999997E-2</v>
      </c>
      <c r="D16" s="1">
        <v>0.73568199999999995</v>
      </c>
      <c r="E16" s="1">
        <v>0.78409399999999996</v>
      </c>
      <c r="F16" s="1">
        <v>2.4097780000000002</v>
      </c>
      <c r="G16">
        <f t="shared" si="0"/>
        <v>3.6602739726027398</v>
      </c>
      <c r="H16">
        <f t="shared" si="1"/>
        <v>0.65243943286698258</v>
      </c>
    </row>
    <row r="17" spans="1:8" x14ac:dyDescent="0.25">
      <c r="A17" s="1">
        <v>75</v>
      </c>
      <c r="B17" s="3">
        <v>44617</v>
      </c>
      <c r="C17" s="1">
        <v>3.7088000000000003E-2</v>
      </c>
      <c r="D17" s="1">
        <v>0.82162599999999997</v>
      </c>
      <c r="E17" s="1">
        <v>0.85871399999999998</v>
      </c>
      <c r="F17" s="1">
        <v>1.588152</v>
      </c>
      <c r="G17">
        <f t="shared" si="0"/>
        <v>3.9123287671232876</v>
      </c>
      <c r="H17">
        <f t="shared" si="1"/>
        <v>0.70554299053827851</v>
      </c>
    </row>
    <row r="18" spans="1:8" x14ac:dyDescent="0.25">
      <c r="A18" s="1">
        <v>76</v>
      </c>
      <c r="B18" s="3">
        <v>44706</v>
      </c>
      <c r="C18" s="1">
        <v>2.4444E-2</v>
      </c>
      <c r="D18" s="1">
        <v>0.51008799999999999</v>
      </c>
      <c r="E18" s="1">
        <v>0.53453200000000001</v>
      </c>
      <c r="F18" s="1">
        <v>1.0780639999999999</v>
      </c>
      <c r="G18">
        <f t="shared" si="0"/>
        <v>4.1561643835616442</v>
      </c>
      <c r="H18">
        <f t="shared" si="1"/>
        <v>0.43384117650892101</v>
      </c>
    </row>
    <row r="19" spans="1:8" x14ac:dyDescent="0.25">
      <c r="A19" s="1">
        <v>77</v>
      </c>
      <c r="B19" s="3">
        <v>44798</v>
      </c>
      <c r="C19" s="1">
        <v>1.6591999999999999E-2</v>
      </c>
      <c r="D19" s="1">
        <v>0.52456999999999998</v>
      </c>
      <c r="E19" s="1">
        <v>0.54116200000000003</v>
      </c>
      <c r="F19" s="1">
        <v>0.55349400000000004</v>
      </c>
      <c r="G19">
        <f t="shared" si="0"/>
        <v>4.4082191780821915</v>
      </c>
      <c r="H19">
        <f t="shared" si="1"/>
        <v>0.43369780079655451</v>
      </c>
    </row>
    <row r="20" spans="1:8" x14ac:dyDescent="0.25">
      <c r="A20" s="1">
        <v>78</v>
      </c>
      <c r="B20" s="3">
        <v>44890</v>
      </c>
      <c r="C20" s="1">
        <v>8.5179999999999995E-3</v>
      </c>
      <c r="D20" s="1">
        <v>0.55349400000000004</v>
      </c>
      <c r="E20" s="1">
        <v>0.56201199999999996</v>
      </c>
      <c r="F20" s="1">
        <v>0</v>
      </c>
      <c r="G20">
        <f t="shared" si="0"/>
        <v>4.6602739726027398</v>
      </c>
      <c r="H20">
        <f t="shared" si="1"/>
        <v>0.44474224355918035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BBOTSP1A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Posch Ponce</cp:lastModifiedBy>
  <dcterms:created xsi:type="dcterms:W3CDTF">2018-04-16T13:21:39Z</dcterms:created>
  <dcterms:modified xsi:type="dcterms:W3CDTF">2018-04-16T15:09:00Z</dcterms:modified>
</cp:coreProperties>
</file>