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Fondo Argentino\BCRA\"/>
    </mc:Choice>
  </mc:AlternateContent>
  <bookViews>
    <workbookView xWindow="0" yWindow="0" windowWidth="28800" windowHeight="12210" xr2:uid="{FB410939-4451-40F0-8E2D-3E6BBADDDB8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O12" i="1"/>
  <c r="L10" i="1"/>
  <c r="G15" i="1"/>
  <c r="G14" i="1"/>
  <c r="K8" i="1"/>
  <c r="J8" i="1"/>
  <c r="H11" i="1"/>
  <c r="H9" i="1"/>
  <c r="I8" i="1"/>
  <c r="C5" i="1" l="1"/>
  <c r="H6" i="1" l="1"/>
  <c r="H8" i="1" l="1"/>
</calcChain>
</file>

<file path=xl/sharedStrings.xml><?xml version="1.0" encoding="utf-8"?>
<sst xmlns="http://schemas.openxmlformats.org/spreadsheetml/2006/main" count="12" uniqueCount="12">
  <si>
    <t>VP</t>
  </si>
  <si>
    <t xml:space="preserve">LEBAC0118 </t>
  </si>
  <si>
    <t>Lebac febrero</t>
  </si>
  <si>
    <t>Venc</t>
  </si>
  <si>
    <t>tasa</t>
  </si>
  <si>
    <t>fecha Val</t>
  </si>
  <si>
    <t>Price</t>
  </si>
  <si>
    <t>Nominales</t>
  </si>
  <si>
    <t>Caja</t>
  </si>
  <si>
    <t>Total ARS</t>
  </si>
  <si>
    <t>(nominales por vencer)</t>
  </si>
  <si>
    <t>(Caja ARS santander 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</si>
</sst>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75" formatCode="0.000%"/>
    <numFmt numFmtId="17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/>
    <xf numFmtId="10" fontId="0" fillId="0" borderId="0" xfId="2" applyNumberFormat="1" applyFont="1"/>
    <xf numFmtId="175" fontId="0" fillId="0" borderId="0" xfId="2" applyNumberFormat="1" applyFont="1"/>
    <xf numFmtId="176" fontId="0" fillId="0" borderId="0" xfId="0" applyNumberFormat="1"/>
    <xf numFmtId="176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BD89-0C36-48FE-81AD-D23AC4E20254}">
  <dimension ref="B2:O23"/>
  <sheetViews>
    <sheetView tabSelected="1" workbookViewId="0">
      <selection activeCell="K25" sqref="K25"/>
    </sheetView>
  </sheetViews>
  <sheetFormatPr baseColWidth="10" defaultRowHeight="15" x14ac:dyDescent="0.25"/>
  <cols>
    <col min="3" max="3" width="16.7109375" bestFit="1" customWidth="1"/>
    <col min="4" max="4" width="23.28515625" bestFit="1" customWidth="1"/>
    <col min="7" max="9" width="16.7109375" bestFit="1" customWidth="1"/>
    <col min="11" max="11" width="13" bestFit="1" customWidth="1"/>
    <col min="14" max="14" width="11.7109375" bestFit="1" customWidth="1"/>
  </cols>
  <sheetData>
    <row r="2" spans="2:15" x14ac:dyDescent="0.25">
      <c r="B2" s="1"/>
      <c r="G2" s="7" t="s">
        <v>2</v>
      </c>
      <c r="H2" s="7"/>
    </row>
    <row r="3" spans="2:15" x14ac:dyDescent="0.25">
      <c r="B3" s="1" t="s">
        <v>1</v>
      </c>
      <c r="C3" s="3">
        <v>902232271</v>
      </c>
      <c r="D3" s="3" t="s">
        <v>10</v>
      </c>
      <c r="G3" t="s">
        <v>3</v>
      </c>
      <c r="H3" s="1">
        <v>43152</v>
      </c>
    </row>
    <row r="4" spans="2:15" x14ac:dyDescent="0.25">
      <c r="B4" s="2" t="s">
        <v>8</v>
      </c>
      <c r="C4" s="3">
        <v>69297.947195967659</v>
      </c>
      <c r="D4" t="s">
        <v>11</v>
      </c>
      <c r="G4" t="s">
        <v>5</v>
      </c>
      <c r="H4" s="1">
        <v>43117</v>
      </c>
      <c r="K4">
        <v>18.720800000000001</v>
      </c>
    </row>
    <row r="5" spans="2:15" x14ac:dyDescent="0.25">
      <c r="B5" t="s">
        <v>9</v>
      </c>
      <c r="C5" s="4">
        <f>+C3+C4</f>
        <v>902301568.94719601</v>
      </c>
      <c r="G5" t="s">
        <v>4</v>
      </c>
      <c r="H5" s="6">
        <v>0.27239999999999998</v>
      </c>
    </row>
    <row r="6" spans="2:15" x14ac:dyDescent="0.25">
      <c r="G6" t="s">
        <v>6</v>
      </c>
      <c r="H6" s="5">
        <f>ROUND(100/(1+$H$5*(H3-H4)/365),4)</f>
        <v>97.454400000000007</v>
      </c>
    </row>
    <row r="7" spans="2:15" x14ac:dyDescent="0.25">
      <c r="G7" t="s">
        <v>7</v>
      </c>
      <c r="H7" s="4">
        <v>925400000</v>
      </c>
      <c r="I7" s="3"/>
      <c r="J7" s="4"/>
    </row>
    <row r="8" spans="2:15" x14ac:dyDescent="0.25">
      <c r="G8" t="s">
        <v>0</v>
      </c>
      <c r="H8" s="3">
        <f>+H7*H6/100</f>
        <v>901843017.60000002</v>
      </c>
      <c r="I8" s="3">
        <f>+H8/K4</f>
        <v>48173316.183069102</v>
      </c>
      <c r="J8">
        <f>+H11</f>
        <v>20792.562283661817</v>
      </c>
      <c r="K8" s="4">
        <f>+I8+J8</f>
        <v>48194108.745352767</v>
      </c>
      <c r="L8">
        <v>48209055.264732271</v>
      </c>
    </row>
    <row r="9" spans="2:15" x14ac:dyDescent="0.25">
      <c r="H9" s="4">
        <f>+C3-H8</f>
        <v>389253.39999997616</v>
      </c>
      <c r="I9" s="3">
        <v>48194109</v>
      </c>
    </row>
    <row r="10" spans="2:15" x14ac:dyDescent="0.25">
      <c r="L10" s="10">
        <f>+L8/K8-1</f>
        <v>3.101316689655409E-4</v>
      </c>
      <c r="O10">
        <v>6486978.3321000002</v>
      </c>
    </row>
    <row r="11" spans="2:15" x14ac:dyDescent="0.25">
      <c r="H11">
        <f>+H9/K4</f>
        <v>20792.562283661817</v>
      </c>
      <c r="O11">
        <v>48194129.262699999</v>
      </c>
    </row>
    <row r="12" spans="2:15" x14ac:dyDescent="0.25">
      <c r="O12">
        <f>+SUM(O10:O11)</f>
        <v>54681107.594799995</v>
      </c>
    </row>
    <row r="14" spans="2:15" x14ac:dyDescent="0.25">
      <c r="G14" s="3">
        <f>+H7*H14/100</f>
        <v>902512081.79999995</v>
      </c>
      <c r="H14">
        <v>97.526700000000005</v>
      </c>
    </row>
    <row r="15" spans="2:15" x14ac:dyDescent="0.25">
      <c r="G15" s="8">
        <f>+G14/K4</f>
        <v>48209055.264732271</v>
      </c>
    </row>
    <row r="19" spans="12:14" x14ac:dyDescent="0.25">
      <c r="L19">
        <v>1.993E-3</v>
      </c>
    </row>
    <row r="20" spans="12:14" x14ac:dyDescent="0.25">
      <c r="L20">
        <v>1.6169999999999999E-3</v>
      </c>
    </row>
    <row r="21" spans="12:14" x14ac:dyDescent="0.25">
      <c r="L21">
        <v>1.6329999999999999E-3</v>
      </c>
    </row>
    <row r="23" spans="12:14" x14ac:dyDescent="0.25">
      <c r="L23" s="9">
        <f>+SUM(L19:L21)</f>
        <v>5.2429999999999994E-3</v>
      </c>
      <c r="M23" s="11">
        <v>-1.2999999999999999E-4</v>
      </c>
      <c r="N23" s="12"/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2018-01-15T19:07:29Z</dcterms:created>
  <dcterms:modified xsi:type="dcterms:W3CDTF">2018-01-18T19:08:34Z</dcterms:modified>
</cp:coreProperties>
</file>