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Fondo Argentino\Benchmark\"/>
    </mc:Choice>
  </mc:AlternateContent>
  <bookViews>
    <workbookView xWindow="0" yWindow="0" windowWidth="28800" windowHeight="12210" activeTab="2" xr2:uid="{92CD123D-2443-4D5F-A831-7B52C1B52451}"/>
  </bookViews>
  <sheets>
    <sheet name="Benchmark" sheetId="3" r:id="rId1"/>
    <sheet name="ARS" sheetId="1" r:id="rId2"/>
    <sheet name="LEBACs" sheetId="2" r:id="rId3"/>
  </sheets>
  <definedNames>
    <definedName name="_xlnm._FilterDatabase" localSheetId="2" hidden="1">LEBACs!$F$1:$L$1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2" l="1"/>
  <c r="O4" i="2"/>
  <c r="O3" i="2"/>
  <c r="N5" i="2"/>
  <c r="M5" i="2"/>
  <c r="N4" i="2"/>
  <c r="M4" i="2"/>
  <c r="N3" i="2"/>
  <c r="M3" i="2"/>
  <c r="H10" i="2"/>
  <c r="J11" i="2" s="1"/>
  <c r="H6" i="2"/>
  <c r="H9" i="2"/>
  <c r="G11" i="2"/>
  <c r="H11" i="2" s="1"/>
  <c r="H3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2" i="2"/>
  <c r="H5" i="2" s="1"/>
  <c r="I11" i="2" l="1"/>
  <c r="H4" i="2"/>
  <c r="I4" i="2" s="1"/>
  <c r="H7" i="2"/>
  <c r="I7" i="2" l="1"/>
  <c r="J7" i="2"/>
</calcChain>
</file>

<file path=xl/sharedStrings.xml><?xml version="1.0" encoding="utf-8"?>
<sst xmlns="http://schemas.openxmlformats.org/spreadsheetml/2006/main" count="63" uniqueCount="17">
  <si>
    <t>Fecha</t>
  </si>
  <si>
    <t>ARS BCRA</t>
  </si>
  <si>
    <t>Date</t>
  </si>
  <si>
    <t>Bid Px</t>
  </si>
  <si>
    <t xml:space="preserve">Lebac </t>
  </si>
  <si>
    <t>ENE0218</t>
  </si>
  <si>
    <t>FEB2018</t>
  </si>
  <si>
    <t>Bid Px Lebac</t>
  </si>
  <si>
    <t>YTD</t>
  </si>
  <si>
    <t>Precio Lebac</t>
  </si>
  <si>
    <t>Fecha Precio lebac</t>
  </si>
  <si>
    <t>MTD</t>
  </si>
  <si>
    <t>FX</t>
  </si>
  <si>
    <t>WTD</t>
  </si>
  <si>
    <t>Lebacs</t>
  </si>
  <si>
    <t>Benchmark</t>
  </si>
  <si>
    <t>Retornos al 31-0-2018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</si>
</sst>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0" fontId="0" fillId="3" borderId="0" xfId="0" applyFill="1"/>
    <xf numFmtId="10" fontId="0" fillId="3" borderId="0" xfId="1" applyNumberFormat="1" applyFont="1" applyFill="1"/>
    <xf numFmtId="0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EAAB-F7ED-445F-94D3-6540767A8CA7}">
  <dimension ref="A1:B14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7</v>
      </c>
    </row>
    <row r="2" spans="1:2" x14ac:dyDescent="0.25">
      <c r="A2" s="1">
        <v>43117</v>
      </c>
      <c r="B2">
        <v>100</v>
      </c>
    </row>
    <row r="3" spans="1:2" x14ac:dyDescent="0.25">
      <c r="A3" s="1">
        <v>43116</v>
      </c>
      <c r="B3">
        <v>100</v>
      </c>
    </row>
    <row r="4" spans="1:2" x14ac:dyDescent="0.25">
      <c r="A4" s="1">
        <v>43115</v>
      </c>
      <c r="B4">
        <v>100</v>
      </c>
    </row>
    <row r="5" spans="1:2" x14ac:dyDescent="0.25">
      <c r="A5" s="1">
        <v>43112</v>
      </c>
      <c r="B5">
        <v>99.844999999999999</v>
      </c>
    </row>
    <row r="6" spans="1:2" x14ac:dyDescent="0.25">
      <c r="A6" s="1">
        <v>43111</v>
      </c>
      <c r="B6">
        <v>99.613</v>
      </c>
    </row>
    <row r="7" spans="1:2" x14ac:dyDescent="0.25">
      <c r="A7" s="1">
        <v>43110</v>
      </c>
      <c r="B7">
        <v>99.548000000000002</v>
      </c>
    </row>
    <row r="8" spans="1:2" x14ac:dyDescent="0.25">
      <c r="A8" s="1">
        <v>43109</v>
      </c>
      <c r="B8">
        <v>99.472999999999999</v>
      </c>
    </row>
    <row r="9" spans="1:2" x14ac:dyDescent="0.25">
      <c r="A9" s="1">
        <v>43108</v>
      </c>
      <c r="B9">
        <v>99.405000000000001</v>
      </c>
    </row>
    <row r="10" spans="1:2" x14ac:dyDescent="0.25">
      <c r="A10" s="1">
        <v>43105</v>
      </c>
      <c r="B10">
        <v>99.337000000000003</v>
      </c>
    </row>
    <row r="11" spans="1:2" x14ac:dyDescent="0.25">
      <c r="A11" s="1">
        <v>43104</v>
      </c>
      <c r="B11">
        <v>99.116</v>
      </c>
    </row>
    <row r="12" spans="1:2" x14ac:dyDescent="0.25">
      <c r="A12" s="1">
        <v>43103</v>
      </c>
      <c r="B12">
        <v>99.054000000000002</v>
      </c>
    </row>
    <row r="13" spans="1:2" x14ac:dyDescent="0.25">
      <c r="A13" s="1">
        <v>43102</v>
      </c>
      <c r="B13">
        <v>98.97</v>
      </c>
    </row>
    <row r="14" spans="1:2" x14ac:dyDescent="0.25">
      <c r="A14" s="1">
        <v>43098</v>
      </c>
      <c r="B14">
        <v>98.841999999999999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578D-58A4-4293-96AC-420A90EB6C27}">
  <dimension ref="A1:B38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43150</v>
      </c>
      <c r="B2">
        <v>19.837499999999999</v>
      </c>
    </row>
    <row r="3" spans="1:2" x14ac:dyDescent="0.25">
      <c r="A3" s="1">
        <v>43147</v>
      </c>
      <c r="B3">
        <v>19.666699999999999</v>
      </c>
    </row>
    <row r="4" spans="1:2" x14ac:dyDescent="0.25">
      <c r="A4" s="1">
        <v>43146</v>
      </c>
      <c r="B4">
        <v>19.736699999999999</v>
      </c>
    </row>
    <row r="5" spans="1:2" x14ac:dyDescent="0.25">
      <c r="A5" s="1">
        <v>43145</v>
      </c>
      <c r="B5">
        <v>20.024999999999999</v>
      </c>
    </row>
    <row r="6" spans="1:2" x14ac:dyDescent="0.25">
      <c r="A6" s="1">
        <v>43144</v>
      </c>
      <c r="B6">
        <v>20.125800000000002</v>
      </c>
    </row>
    <row r="7" spans="1:2" x14ac:dyDescent="0.25">
      <c r="A7" s="1">
        <v>43143</v>
      </c>
      <c r="B7">
        <v>20.125800000000002</v>
      </c>
    </row>
    <row r="8" spans="1:2" x14ac:dyDescent="0.25">
      <c r="A8" s="1">
        <v>43140</v>
      </c>
      <c r="B8">
        <v>20.125800000000002</v>
      </c>
    </row>
    <row r="9" spans="1:2" x14ac:dyDescent="0.25">
      <c r="A9" s="1">
        <v>43139</v>
      </c>
      <c r="B9">
        <v>19.840800000000002</v>
      </c>
    </row>
    <row r="10" spans="1:2" x14ac:dyDescent="0.25">
      <c r="A10" s="1">
        <v>43138</v>
      </c>
      <c r="B10">
        <v>19.624199999999998</v>
      </c>
    </row>
    <row r="11" spans="1:2" x14ac:dyDescent="0.25">
      <c r="A11" s="1">
        <v>43137</v>
      </c>
      <c r="B11">
        <v>19.690000000000001</v>
      </c>
    </row>
    <row r="12" spans="1:2" x14ac:dyDescent="0.25">
      <c r="A12" s="1">
        <v>43136</v>
      </c>
      <c r="B12">
        <v>19.5335</v>
      </c>
    </row>
    <row r="13" spans="1:2" x14ac:dyDescent="0.25">
      <c r="A13" s="1">
        <v>43133</v>
      </c>
      <c r="B13">
        <v>19.5</v>
      </c>
    </row>
    <row r="14" spans="1:2" x14ac:dyDescent="0.25">
      <c r="A14" s="1">
        <v>43132</v>
      </c>
      <c r="B14">
        <v>19.47</v>
      </c>
    </row>
    <row r="15" spans="1:2" x14ac:dyDescent="0.25">
      <c r="A15" s="1">
        <v>43131</v>
      </c>
      <c r="B15">
        <v>19.6525</v>
      </c>
    </row>
    <row r="16" spans="1:2" x14ac:dyDescent="0.25">
      <c r="A16" s="1">
        <v>43130</v>
      </c>
      <c r="B16">
        <v>19.595500000000001</v>
      </c>
    </row>
    <row r="17" spans="1:2" x14ac:dyDescent="0.25">
      <c r="A17" s="1">
        <v>43129</v>
      </c>
      <c r="B17">
        <v>19.5717</v>
      </c>
    </row>
    <row r="18" spans="1:2" x14ac:dyDescent="0.25">
      <c r="A18" s="1">
        <v>43126</v>
      </c>
      <c r="B18">
        <v>19.521699999999999</v>
      </c>
    </row>
    <row r="19" spans="1:2" x14ac:dyDescent="0.25">
      <c r="A19" s="1">
        <v>43125</v>
      </c>
      <c r="B19">
        <v>19.493300000000001</v>
      </c>
    </row>
    <row r="20" spans="1:2" x14ac:dyDescent="0.25">
      <c r="A20" s="1">
        <v>43124</v>
      </c>
      <c r="B20">
        <v>19.5258</v>
      </c>
    </row>
    <row r="21" spans="1:2" x14ac:dyDescent="0.25">
      <c r="A21" s="1">
        <v>43123</v>
      </c>
      <c r="B21">
        <v>19.316700000000001</v>
      </c>
    </row>
    <row r="22" spans="1:2" x14ac:dyDescent="0.25">
      <c r="A22" s="1">
        <v>43122</v>
      </c>
      <c r="B22">
        <v>19.07</v>
      </c>
    </row>
    <row r="23" spans="1:2" x14ac:dyDescent="0.25">
      <c r="A23" s="1">
        <v>43119</v>
      </c>
      <c r="B23">
        <v>18.962499999999999</v>
      </c>
    </row>
    <row r="24" spans="1:2" x14ac:dyDescent="0.25">
      <c r="A24" s="1">
        <v>43118</v>
      </c>
      <c r="B24">
        <v>18.852499999999999</v>
      </c>
    </row>
    <row r="25" spans="1:2" x14ac:dyDescent="0.25">
      <c r="A25" s="1">
        <v>43117</v>
      </c>
      <c r="B25">
        <v>18.8917</v>
      </c>
    </row>
    <row r="26" spans="1:2" x14ac:dyDescent="0.25">
      <c r="A26" s="1">
        <v>43116</v>
      </c>
      <c r="B26">
        <v>18.825800000000001</v>
      </c>
    </row>
    <row r="27" spans="1:2" x14ac:dyDescent="0.25">
      <c r="A27" s="1">
        <v>43115</v>
      </c>
      <c r="B27">
        <v>18.720800000000001</v>
      </c>
    </row>
    <row r="28" spans="1:2" x14ac:dyDescent="0.25">
      <c r="A28" s="1">
        <v>43112</v>
      </c>
      <c r="B28">
        <v>18.715</v>
      </c>
    </row>
    <row r="29" spans="1:2" x14ac:dyDescent="0.25">
      <c r="A29" s="1">
        <v>43111</v>
      </c>
      <c r="B29">
        <v>18.651700000000002</v>
      </c>
    </row>
    <row r="30" spans="1:2" x14ac:dyDescent="0.25">
      <c r="A30" s="1">
        <v>43110</v>
      </c>
      <c r="B30">
        <v>18.721699999999998</v>
      </c>
    </row>
    <row r="31" spans="1:2" x14ac:dyDescent="0.25">
      <c r="A31" s="1">
        <v>43109</v>
      </c>
      <c r="B31">
        <v>19.0458</v>
      </c>
    </row>
    <row r="32" spans="1:2" x14ac:dyDescent="0.25">
      <c r="A32" s="1">
        <v>43108</v>
      </c>
      <c r="B32">
        <v>19.072500000000002</v>
      </c>
    </row>
    <row r="33" spans="1:2" x14ac:dyDescent="0.25">
      <c r="A33" s="1">
        <v>43105</v>
      </c>
      <c r="B33">
        <v>18.860800000000001</v>
      </c>
    </row>
    <row r="34" spans="1:2" x14ac:dyDescent="0.25">
      <c r="A34" s="1">
        <v>43104</v>
      </c>
      <c r="B34">
        <v>18.605</v>
      </c>
    </row>
    <row r="35" spans="1:2" x14ac:dyDescent="0.25">
      <c r="A35" s="1">
        <v>43103</v>
      </c>
      <c r="B35">
        <v>18.415800000000001</v>
      </c>
    </row>
    <row r="36" spans="1:2" x14ac:dyDescent="0.25">
      <c r="A36" s="1">
        <v>43102</v>
      </c>
      <c r="B36">
        <v>18.55</v>
      </c>
    </row>
    <row r="37" spans="1:2" x14ac:dyDescent="0.25">
      <c r="A37" s="1">
        <v>43101</v>
      </c>
      <c r="B37">
        <v>18.7742</v>
      </c>
    </row>
    <row r="38" spans="1:2" x14ac:dyDescent="0.25">
      <c r="A38" s="1">
        <v>43098</v>
      </c>
      <c r="B38">
        <v>18.7742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9E69-ECC6-47A6-856A-593015F432AD}">
  <dimension ref="A1:P40"/>
  <sheetViews>
    <sheetView tabSelected="1" workbookViewId="0">
      <selection activeCell="N18" sqref="N18"/>
    </sheetView>
  </sheetViews>
  <sheetFormatPr baseColWidth="10" defaultRowHeight="15" x14ac:dyDescent="0.25"/>
  <cols>
    <col min="3" max="3" width="11.42578125" style="1"/>
    <col min="7" max="7" width="17.42578125" bestFit="1" customWidth="1"/>
    <col min="8" max="8" width="12" style="1" bestFit="1" customWidth="1"/>
    <col min="9" max="9" width="17.42578125" bestFit="1" customWidth="1"/>
    <col min="12" max="14" width="21.42578125" customWidth="1"/>
    <col min="15" max="15" width="20.140625" customWidth="1"/>
  </cols>
  <sheetData>
    <row r="1" spans="1:16" x14ac:dyDescent="0.25">
      <c r="B1" t="s">
        <v>4</v>
      </c>
      <c r="C1" s="1" t="s">
        <v>2</v>
      </c>
      <c r="D1" t="s">
        <v>3</v>
      </c>
      <c r="L1" s="15" t="s">
        <v>16</v>
      </c>
      <c r="M1" s="15"/>
      <c r="N1" s="15"/>
      <c r="O1" s="15"/>
    </row>
    <row r="2" spans="1:16" x14ac:dyDescent="0.25">
      <c r="A2" t="str">
        <f>+B2&amp;"|"&amp;C2</f>
        <v>ENE0218|43117</v>
      </c>
      <c r="B2" s="3" t="s">
        <v>5</v>
      </c>
      <c r="C2" s="1">
        <v>43117</v>
      </c>
      <c r="D2">
        <v>100</v>
      </c>
      <c r="G2" t="s">
        <v>10</v>
      </c>
      <c r="H2" s="1" t="s">
        <v>9</v>
      </c>
      <c r="I2" s="7" t="s">
        <v>8</v>
      </c>
      <c r="J2" s="9" t="s">
        <v>13</v>
      </c>
      <c r="L2" s="12"/>
      <c r="M2" s="12" t="s">
        <v>14</v>
      </c>
      <c r="N2" s="12" t="s">
        <v>12</v>
      </c>
      <c r="O2" s="12" t="s">
        <v>15</v>
      </c>
    </row>
    <row r="3" spans="1:16" x14ac:dyDescent="0.25">
      <c r="A3" t="str">
        <f t="shared" ref="A3:A38" si="0">+B3&amp;"|"&amp;C3</f>
        <v>ENE0218|43116</v>
      </c>
      <c r="B3" s="3" t="s">
        <v>5</v>
      </c>
      <c r="C3" s="1">
        <v>43116</v>
      </c>
      <c r="D3">
        <v>100</v>
      </c>
      <c r="F3" s="3" t="s">
        <v>5</v>
      </c>
      <c r="G3" s="1">
        <v>43098</v>
      </c>
      <c r="H3">
        <f>+VLOOKUP(F3&amp;"|"&amp;G3,$A$2:$D$38,4,FALSE)</f>
        <v>98.841999999999999</v>
      </c>
      <c r="I3" s="7"/>
      <c r="J3" s="9"/>
      <c r="K3" s="6"/>
      <c r="L3" s="12" t="s">
        <v>8</v>
      </c>
      <c r="M3" s="13">
        <f>+(1+I4)*(1+I7)-1</f>
        <v>2.2885784076716043E-2</v>
      </c>
      <c r="N3" s="14">
        <f>+I11</f>
        <v>-4.4691515074417931E-2</v>
      </c>
      <c r="O3" s="13">
        <f>+(1+M3)*(1+N3)-1</f>
        <v>-2.2828531361756332E-2</v>
      </c>
    </row>
    <row r="4" spans="1:16" x14ac:dyDescent="0.25">
      <c r="A4" t="str">
        <f t="shared" si="0"/>
        <v>ENE0218|43115</v>
      </c>
      <c r="B4" s="3" t="s">
        <v>5</v>
      </c>
      <c r="C4" s="1">
        <v>43115</v>
      </c>
      <c r="D4">
        <v>100</v>
      </c>
      <c r="F4" s="3" t="s">
        <v>5</v>
      </c>
      <c r="G4" s="1">
        <v>43117</v>
      </c>
      <c r="H4">
        <f>+VLOOKUP(F4&amp;"|"&amp;G4,$A$2:$D$38,4,FALSE)</f>
        <v>100</v>
      </c>
      <c r="I4" s="8">
        <f>+H4/H3-1</f>
        <v>1.1715667428825904E-2</v>
      </c>
      <c r="J4" s="10"/>
      <c r="L4" s="13" t="s">
        <v>11</v>
      </c>
      <c r="M4" s="13">
        <f>+M3</f>
        <v>2.2885784076716043E-2</v>
      </c>
      <c r="N4" s="13">
        <f>+N3</f>
        <v>-4.4691515074417931E-2</v>
      </c>
      <c r="O4" s="13">
        <f>+(1+M4)*(1+N4)-1</f>
        <v>-2.2828531361756332E-2</v>
      </c>
    </row>
    <row r="5" spans="1:16" x14ac:dyDescent="0.25">
      <c r="A5" t="str">
        <f t="shared" si="0"/>
        <v>ENE0218|43112</v>
      </c>
      <c r="B5" s="3" t="s">
        <v>5</v>
      </c>
      <c r="C5" s="1">
        <v>43112</v>
      </c>
      <c r="D5">
        <v>99.844999999999999</v>
      </c>
      <c r="F5" s="3" t="s">
        <v>6</v>
      </c>
      <c r="G5" s="1">
        <v>43116</v>
      </c>
      <c r="H5">
        <f>+VLOOKUP(F5&amp;"|"&amp;G5,$A$2:$D$38,4,FALSE)</f>
        <v>97.456999999999994</v>
      </c>
      <c r="I5" s="7"/>
      <c r="J5" s="9"/>
      <c r="L5" s="13" t="s">
        <v>13</v>
      </c>
      <c r="M5" s="13">
        <f>+J7</f>
        <v>2.1052417468421236E-3</v>
      </c>
      <c r="N5" s="13">
        <f>+J11</f>
        <v>-6.6556417758555364E-3</v>
      </c>
      <c r="O5" s="13">
        <f>+(1+M5)*(1+N5)-1</f>
        <v>-4.5644117639319637E-3</v>
      </c>
    </row>
    <row r="6" spans="1:16" x14ac:dyDescent="0.25">
      <c r="A6" t="str">
        <f t="shared" si="0"/>
        <v>ENE0218|43111</v>
      </c>
      <c r="B6" s="3" t="s">
        <v>5</v>
      </c>
      <c r="C6" s="1">
        <v>43111</v>
      </c>
      <c r="D6">
        <v>99.613</v>
      </c>
      <c r="F6" s="3" t="s">
        <v>6</v>
      </c>
      <c r="G6" s="1">
        <v>43126</v>
      </c>
      <c r="H6">
        <f>+VLOOKUP(F6&amp;"|"&amp;G6,$A$2:$D$38,4,FALSE)</f>
        <v>98.325999999999993</v>
      </c>
      <c r="I6" s="7"/>
      <c r="J6" s="9"/>
      <c r="L6" s="6"/>
      <c r="M6" s="6"/>
      <c r="N6" s="6"/>
    </row>
    <row r="7" spans="1:16" x14ac:dyDescent="0.25">
      <c r="A7" t="str">
        <f t="shared" si="0"/>
        <v>ENE0218|43110</v>
      </c>
      <c r="B7" s="3" t="s">
        <v>5</v>
      </c>
      <c r="C7" s="1">
        <v>43110</v>
      </c>
      <c r="D7">
        <v>99.548000000000002</v>
      </c>
      <c r="F7" s="3" t="s">
        <v>6</v>
      </c>
      <c r="G7" s="1">
        <v>43131</v>
      </c>
      <c r="H7">
        <f>+VLOOKUP(F7&amp;"|"&amp;G7,$A$2:$D$38,4,FALSE)</f>
        <v>98.533000000000001</v>
      </c>
      <c r="I7" s="8">
        <f>+H7/H5-1</f>
        <v>1.1040766697107518E-2</v>
      </c>
      <c r="J7" s="10">
        <f>+H7/H6-1</f>
        <v>2.1052417468421236E-3</v>
      </c>
      <c r="L7" s="11"/>
      <c r="M7" s="11"/>
      <c r="N7" s="11"/>
      <c r="P7" s="6"/>
    </row>
    <row r="8" spans="1:16" x14ac:dyDescent="0.25">
      <c r="A8" t="str">
        <f t="shared" si="0"/>
        <v>ENE0218|43109</v>
      </c>
      <c r="B8" s="3" t="s">
        <v>5</v>
      </c>
      <c r="C8" s="1">
        <v>43109</v>
      </c>
      <c r="D8">
        <v>99.472999999999999</v>
      </c>
      <c r="I8" s="7"/>
      <c r="J8" s="9"/>
      <c r="L8" s="6"/>
      <c r="M8" s="6"/>
      <c r="N8" s="6"/>
    </row>
    <row r="9" spans="1:16" x14ac:dyDescent="0.25">
      <c r="A9" t="str">
        <f t="shared" si="0"/>
        <v>ENE0218|43108</v>
      </c>
      <c r="B9" s="3" t="s">
        <v>5</v>
      </c>
      <c r="C9" s="1">
        <v>43108</v>
      </c>
      <c r="D9">
        <v>99.405000000000001</v>
      </c>
      <c r="F9" s="3" t="s">
        <v>12</v>
      </c>
      <c r="G9" s="1">
        <v>43098</v>
      </c>
      <c r="H9" s="2">
        <f>+VLOOKUP(G9,ARS!$A$1:$B$38,2,FALSE)</f>
        <v>18.7742</v>
      </c>
      <c r="I9" s="7"/>
      <c r="J9" s="9"/>
      <c r="L9" s="6"/>
      <c r="M9" s="6"/>
      <c r="N9" s="6"/>
    </row>
    <row r="10" spans="1:16" x14ac:dyDescent="0.25">
      <c r="A10" t="str">
        <f t="shared" si="0"/>
        <v>ENE0218|43105</v>
      </c>
      <c r="B10" s="3" t="s">
        <v>5</v>
      </c>
      <c r="C10" s="1">
        <v>43105</v>
      </c>
      <c r="D10">
        <v>99.337000000000003</v>
      </c>
      <c r="F10" s="3" t="s">
        <v>12</v>
      </c>
      <c r="G10" s="1">
        <v>43126</v>
      </c>
      <c r="H10" s="2">
        <f>+VLOOKUP(G10,ARS!$A$1:$B$38,2,FALSE)</f>
        <v>19.521699999999999</v>
      </c>
      <c r="I10" s="7"/>
      <c r="J10" s="9"/>
      <c r="L10" s="6"/>
      <c r="M10" s="6"/>
      <c r="N10" s="6"/>
    </row>
    <row r="11" spans="1:16" x14ac:dyDescent="0.25">
      <c r="A11" t="str">
        <f t="shared" si="0"/>
        <v>ENE0218|43104</v>
      </c>
      <c r="B11" s="3" t="s">
        <v>5</v>
      </c>
      <c r="C11" s="1">
        <v>43104</v>
      </c>
      <c r="D11">
        <v>99.116</v>
      </c>
      <c r="F11" s="3" t="s">
        <v>12</v>
      </c>
      <c r="G11" s="1">
        <f>+G7</f>
        <v>43131</v>
      </c>
      <c r="H11" s="2">
        <f>+VLOOKUP(G11,ARS!$A$1:$B$38,2,FALSE)</f>
        <v>19.6525</v>
      </c>
      <c r="I11" s="8">
        <f>+H9/H11-1</f>
        <v>-4.4691515074417931E-2</v>
      </c>
      <c r="J11" s="10">
        <f>+H10/H11-1</f>
        <v>-6.6556417758555364E-3</v>
      </c>
      <c r="L11" s="6"/>
      <c r="M11" s="6"/>
      <c r="N11" s="6"/>
    </row>
    <row r="12" spans="1:16" x14ac:dyDescent="0.25">
      <c r="A12" t="str">
        <f t="shared" si="0"/>
        <v>ENE0218|43103</v>
      </c>
      <c r="B12" s="3" t="s">
        <v>5</v>
      </c>
      <c r="C12" s="1">
        <v>43103</v>
      </c>
      <c r="D12">
        <v>99.054000000000002</v>
      </c>
      <c r="L12" s="6"/>
      <c r="M12" s="6"/>
      <c r="N12" s="6"/>
    </row>
    <row r="13" spans="1:16" x14ac:dyDescent="0.25">
      <c r="A13" t="str">
        <f t="shared" si="0"/>
        <v>ENE0218|43102</v>
      </c>
      <c r="B13" s="3" t="s">
        <v>5</v>
      </c>
      <c r="C13" s="1">
        <v>43102</v>
      </c>
      <c r="D13">
        <v>98.97</v>
      </c>
      <c r="L13" s="6"/>
      <c r="M13" s="6"/>
      <c r="N13" s="6"/>
    </row>
    <row r="14" spans="1:16" x14ac:dyDescent="0.25">
      <c r="A14" t="str">
        <f t="shared" si="0"/>
        <v>ENE0218|43098</v>
      </c>
      <c r="B14" s="3" t="s">
        <v>5</v>
      </c>
      <c r="C14" s="1">
        <v>43098</v>
      </c>
      <c r="D14">
        <v>98.841999999999999</v>
      </c>
      <c r="L14" s="6"/>
      <c r="M14" s="6"/>
      <c r="N14" s="6"/>
    </row>
    <row r="15" spans="1:16" x14ac:dyDescent="0.25">
      <c r="A15" t="str">
        <f t="shared" si="0"/>
        <v>FEB2018|43133</v>
      </c>
      <c r="B15" s="3" t="s">
        <v>6</v>
      </c>
      <c r="C15" s="4">
        <v>43133</v>
      </c>
      <c r="D15" s="5">
        <v>98.83</v>
      </c>
    </row>
    <row r="16" spans="1:16" x14ac:dyDescent="0.25">
      <c r="A16" t="str">
        <f t="shared" si="0"/>
        <v>FEB2018|43132</v>
      </c>
      <c r="B16" s="3" t="s">
        <v>6</v>
      </c>
      <c r="C16" s="4">
        <v>43132</v>
      </c>
      <c r="D16" s="5">
        <v>98.606999999999999</v>
      </c>
    </row>
    <row r="17" spans="1:4" x14ac:dyDescent="0.25">
      <c r="A17" t="str">
        <f t="shared" si="0"/>
        <v>FEB2018|43131</v>
      </c>
      <c r="B17" s="3" t="s">
        <v>6</v>
      </c>
      <c r="C17" s="4">
        <v>43131</v>
      </c>
      <c r="D17" s="5">
        <v>98.533000000000001</v>
      </c>
    </row>
    <row r="18" spans="1:4" x14ac:dyDescent="0.25">
      <c r="A18" t="str">
        <f t="shared" si="0"/>
        <v>FEB2018|43130</v>
      </c>
      <c r="B18" s="3" t="s">
        <v>6</v>
      </c>
      <c r="C18" s="4">
        <v>43130</v>
      </c>
      <c r="D18" s="5">
        <v>98.468999999999994</v>
      </c>
    </row>
    <row r="19" spans="1:4" x14ac:dyDescent="0.25">
      <c r="A19" t="str">
        <f t="shared" si="0"/>
        <v>FEB2018|43129</v>
      </c>
      <c r="B19" s="3" t="s">
        <v>6</v>
      </c>
      <c r="C19" s="4">
        <v>43129</v>
      </c>
      <c r="D19" s="5">
        <v>98.397000000000006</v>
      </c>
    </row>
    <row r="20" spans="1:4" x14ac:dyDescent="0.25">
      <c r="A20" t="str">
        <f t="shared" si="0"/>
        <v>FEB2018|43126</v>
      </c>
      <c r="B20" s="3" t="s">
        <v>6</v>
      </c>
      <c r="C20" s="4">
        <v>43126</v>
      </c>
      <c r="D20" s="5">
        <v>98.325999999999993</v>
      </c>
    </row>
    <row r="21" spans="1:4" x14ac:dyDescent="0.25">
      <c r="A21" t="str">
        <f t="shared" si="0"/>
        <v>FEB2018|43125</v>
      </c>
      <c r="B21" s="3" t="s">
        <v>6</v>
      </c>
      <c r="C21" s="4">
        <v>43125</v>
      </c>
      <c r="D21" s="5">
        <v>98.11</v>
      </c>
    </row>
    <row r="22" spans="1:4" x14ac:dyDescent="0.25">
      <c r="A22" t="str">
        <f t="shared" si="0"/>
        <v>FEB2018|43124</v>
      </c>
      <c r="B22" s="3" t="s">
        <v>6</v>
      </c>
      <c r="C22" s="4">
        <v>43124</v>
      </c>
      <c r="D22" s="5">
        <v>98.037999999999997</v>
      </c>
    </row>
    <row r="23" spans="1:4" x14ac:dyDescent="0.25">
      <c r="A23" t="str">
        <f t="shared" si="0"/>
        <v>FEB2018|43123</v>
      </c>
      <c r="B23" s="3" t="s">
        <v>6</v>
      </c>
      <c r="C23" s="4">
        <v>43123</v>
      </c>
      <c r="D23" s="5">
        <v>97.953999999999994</v>
      </c>
    </row>
    <row r="24" spans="1:4" x14ac:dyDescent="0.25">
      <c r="A24" t="str">
        <f t="shared" si="0"/>
        <v>FEB2018|43122</v>
      </c>
      <c r="B24" s="3" t="s">
        <v>6</v>
      </c>
      <c r="C24" s="4">
        <v>43122</v>
      </c>
      <c r="D24" s="5">
        <v>97.891999999999996</v>
      </c>
    </row>
    <row r="25" spans="1:4" x14ac:dyDescent="0.25">
      <c r="A25" t="str">
        <f t="shared" si="0"/>
        <v>FEB2018|43119</v>
      </c>
      <c r="B25" s="3" t="s">
        <v>6</v>
      </c>
      <c r="C25" s="4">
        <v>43119</v>
      </c>
      <c r="D25" s="5">
        <v>97.822999999999993</v>
      </c>
    </row>
    <row r="26" spans="1:4" x14ac:dyDescent="0.25">
      <c r="A26" t="str">
        <f t="shared" si="0"/>
        <v>FEB2018|43118</v>
      </c>
      <c r="B26" s="3" t="s">
        <v>6</v>
      </c>
      <c r="C26" s="4">
        <v>43118</v>
      </c>
      <c r="D26" s="5">
        <v>97.597999999999999</v>
      </c>
    </row>
    <row r="27" spans="1:4" x14ac:dyDescent="0.25">
      <c r="A27" t="str">
        <f t="shared" si="0"/>
        <v>FEB2018|43117</v>
      </c>
      <c r="B27" s="3" t="s">
        <v>6</v>
      </c>
      <c r="C27" s="4">
        <v>43117</v>
      </c>
      <c r="D27" s="5">
        <v>97.527000000000001</v>
      </c>
    </row>
    <row r="28" spans="1:4" x14ac:dyDescent="0.25">
      <c r="A28" t="str">
        <f t="shared" si="0"/>
        <v>FEB2018|43116</v>
      </c>
      <c r="B28" s="3" t="s">
        <v>6</v>
      </c>
      <c r="C28" s="4">
        <v>43116</v>
      </c>
      <c r="D28" s="5">
        <v>97.456999999999994</v>
      </c>
    </row>
    <row r="29" spans="1:4" x14ac:dyDescent="0.25">
      <c r="A29" t="str">
        <f t="shared" si="0"/>
        <v>FEB2018|43115</v>
      </c>
      <c r="B29" s="3" t="s">
        <v>6</v>
      </c>
      <c r="C29" s="4">
        <v>43115</v>
      </c>
      <c r="D29" s="5">
        <v>97.382000000000005</v>
      </c>
    </row>
    <row r="30" spans="1:4" x14ac:dyDescent="0.25">
      <c r="A30" t="str">
        <f t="shared" si="0"/>
        <v>FEB2018|43112</v>
      </c>
      <c r="B30" s="3" t="s">
        <v>6</v>
      </c>
      <c r="C30" s="4">
        <v>43112</v>
      </c>
      <c r="D30" s="5">
        <v>97.298000000000002</v>
      </c>
    </row>
    <row r="31" spans="1:4" x14ac:dyDescent="0.25">
      <c r="A31" t="str">
        <f t="shared" si="0"/>
        <v>FEB2018|43111</v>
      </c>
      <c r="B31" s="3" t="s">
        <v>6</v>
      </c>
      <c r="C31" s="4">
        <v>43111</v>
      </c>
      <c r="D31" s="5">
        <v>97.082999999999998</v>
      </c>
    </row>
    <row r="32" spans="1:4" x14ac:dyDescent="0.25">
      <c r="A32" t="str">
        <f t="shared" si="0"/>
        <v>FEB2018|43110</v>
      </c>
      <c r="B32" s="3" t="s">
        <v>6</v>
      </c>
      <c r="C32" s="4">
        <v>43110</v>
      </c>
      <c r="D32" s="5">
        <v>97.027000000000001</v>
      </c>
    </row>
    <row r="33" spans="1:4" x14ac:dyDescent="0.25">
      <c r="A33" t="str">
        <f t="shared" si="0"/>
        <v>FEB2018|43109</v>
      </c>
      <c r="B33" s="3" t="s">
        <v>6</v>
      </c>
      <c r="C33" s="4">
        <v>43109</v>
      </c>
      <c r="D33" s="5">
        <v>96.96</v>
      </c>
    </row>
    <row r="34" spans="1:4" x14ac:dyDescent="0.25">
      <c r="A34" t="str">
        <f t="shared" si="0"/>
        <v>FEB2018|43108</v>
      </c>
      <c r="B34" s="3" t="s">
        <v>6</v>
      </c>
      <c r="C34" s="4">
        <v>43108</v>
      </c>
      <c r="D34" s="5">
        <v>96.891999999999996</v>
      </c>
    </row>
    <row r="35" spans="1:4" x14ac:dyDescent="0.25">
      <c r="A35" t="str">
        <f t="shared" si="0"/>
        <v>FEB2018|43105</v>
      </c>
      <c r="B35" s="3" t="s">
        <v>6</v>
      </c>
      <c r="C35" s="4">
        <v>43105</v>
      </c>
      <c r="D35" s="5">
        <v>96.822000000000003</v>
      </c>
    </row>
    <row r="36" spans="1:4" x14ac:dyDescent="0.25">
      <c r="A36" t="str">
        <f t="shared" si="0"/>
        <v>FEB2018|43104</v>
      </c>
      <c r="B36" s="3" t="s">
        <v>6</v>
      </c>
      <c r="C36" s="4">
        <v>43104</v>
      </c>
      <c r="D36" s="5">
        <v>96.614999999999995</v>
      </c>
    </row>
    <row r="37" spans="1:4" x14ac:dyDescent="0.25">
      <c r="A37" t="str">
        <f t="shared" si="0"/>
        <v>FEB2018|43103</v>
      </c>
      <c r="B37" s="3" t="s">
        <v>6</v>
      </c>
      <c r="C37" s="4">
        <v>43103</v>
      </c>
      <c r="D37" s="5">
        <v>96.543000000000006</v>
      </c>
    </row>
    <row r="38" spans="1:4" x14ac:dyDescent="0.25">
      <c r="A38" t="str">
        <f t="shared" si="0"/>
        <v>FEB2018|43102</v>
      </c>
      <c r="B38" s="3" t="s">
        <v>6</v>
      </c>
      <c r="C38" s="4">
        <v>43102</v>
      </c>
      <c r="D38" s="5">
        <v>96.459000000000003</v>
      </c>
    </row>
    <row r="39" spans="1:4" x14ac:dyDescent="0.25">
      <c r="C39" s="4"/>
      <c r="D39" s="5"/>
    </row>
    <row r="40" spans="1:4" x14ac:dyDescent="0.25">
      <c r="C40" s="5"/>
      <c r="D40" s="5"/>
    </row>
  </sheetData>
  <mergeCells count="1"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Benchmark</vt:lpstr>
      <vt:lpstr>ARS</vt:lpstr>
      <vt:lpstr>LEBACs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Diego Posch Ponce</cp:lastModifiedBy>
  <dcterms:created xsi:type="dcterms:W3CDTF">2018-02-20T13:29:54Z</dcterms:created>
  <dcterms:modified xsi:type="dcterms:W3CDTF">2018-02-20T14:34:03Z</dcterms:modified>
</cp:coreProperties>
</file>