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tes &amp; FX\DPP\Argentina Liquidez\"/>
    </mc:Choice>
  </mc:AlternateContent>
  <xr:revisionPtr revIDLastSave="0" documentId="13_ncr:1_{0BABCC85-309E-4738-8CDF-55B5DFADDA76}" xr6:coauthVersionLast="36" xr6:coauthVersionMax="36" xr10:uidLastSave="{00000000-0000-0000-0000-000000000000}"/>
  <bookViews>
    <workbookView xWindow="0" yWindow="0" windowWidth="21570" windowHeight="8175" xr2:uid="{00000000-000D-0000-FFFF-FFFF00000000}"/>
  </bookViews>
  <sheets>
    <sheet name="Calculadora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F6" i="1"/>
  <c r="I7" i="1" s="1"/>
  <c r="L8" i="1" s="1"/>
  <c r="I6" i="1" l="1"/>
  <c r="I8" i="1" s="1"/>
  <c r="F8" i="1"/>
  <c r="L7" i="1" l="1"/>
  <c r="L6" i="1" s="1"/>
  <c r="F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C5" authorId="0" shapeId="0" xr:uid="{51D0F9F3-7C37-470C-98B2-D60C6E009C4E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Cambiar solo cuando se pasa a otra LETE que se emitió en otra Fecha. Se usa para calcular el pago al vencimiento.</t>
        </r>
      </text>
    </comment>
    <comment ref="E7" authorId="0" shapeId="0" xr:uid="{C84C120B-1E0D-459F-9885-BB51B50106F1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Tasa que corresponde a la yield de la vusta YAS de bloomberg.</t>
        </r>
      </text>
    </comment>
    <comment ref="C8" authorId="0" shapeId="0" xr:uid="{4E1E5610-0ED0-46C6-882A-43EC1F2D6ED0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Tasa a la que se emite la LETE en ARS o Lecap.</t>
        </r>
      </text>
    </comment>
  </commentList>
</comments>
</file>

<file path=xl/sharedStrings.xml><?xml version="1.0" encoding="utf-8"?>
<sst xmlns="http://schemas.openxmlformats.org/spreadsheetml/2006/main" count="22" uniqueCount="14">
  <si>
    <t>LETE 30/11/2018</t>
  </si>
  <si>
    <t>EMISIÓN</t>
  </si>
  <si>
    <t>Tasa 30/360</t>
  </si>
  <si>
    <t>Tasa ACT365 (Simil Lebacs)</t>
  </si>
  <si>
    <t>Monto Final</t>
  </si>
  <si>
    <t>Precio cada 1.000  nominales</t>
  </si>
  <si>
    <t>INPUT: PRECIO</t>
  </si>
  <si>
    <t>INPUT: TNA LEBAC</t>
  </si>
  <si>
    <t>INPUT: TNA MINISTERIO DE FINANZAS</t>
  </si>
  <si>
    <t>SETTLE</t>
  </si>
  <si>
    <t>VENCIMIENTO LETE</t>
  </si>
  <si>
    <t>TASA EMISIÓN</t>
  </si>
  <si>
    <t>outputs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</si>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</sst>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4" fontId="0" fillId="0" borderId="0" xfId="0" quotePrefix="1" applyNumberFormat="1"/>
    <xf numFmtId="10" fontId="0" fillId="0" borderId="0" xfId="0" applyNumberFormat="1"/>
    <xf numFmtId="4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0" fontId="0" fillId="0" borderId="0" xfId="0" applyBorder="1"/>
    <xf numFmtId="4" fontId="0" fillId="0" borderId="0" xfId="0" applyNumberFormat="1" applyBorder="1"/>
    <xf numFmtId="10" fontId="0" fillId="0" borderId="0" xfId="0" applyNumberFormat="1" applyBorder="1"/>
    <xf numFmtId="0" fontId="0" fillId="0" borderId="3" xfId="0" applyBorder="1"/>
    <xf numFmtId="4" fontId="0" fillId="0" borderId="3" xfId="0" applyNumberFormat="1" applyBorder="1"/>
    <xf numFmtId="4" fontId="0" fillId="0" borderId="4" xfId="0" applyNumberFormat="1" applyBorder="1" applyAlignment="1" applyProtection="1">
      <alignment horizontal="center"/>
      <protection locked="0"/>
    </xf>
    <xf numFmtId="10" fontId="0" fillId="0" borderId="4" xfId="0" applyNumberForma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10" fontId="0" fillId="0" borderId="0" xfId="1" applyNumberFormat="1" applyFont="1" applyBorder="1"/>
    <xf numFmtId="0" fontId="1" fillId="0" borderId="0" xfId="0" applyFont="1" applyFill="1" applyBorder="1" applyAlignment="1">
      <alignment horizontal="center"/>
    </xf>
    <xf numFmtId="14" fontId="0" fillId="0" borderId="4" xfId="0" applyNumberFormat="1" applyFill="1" applyBorder="1"/>
    <xf numFmtId="10" fontId="0" fillId="0" borderId="6" xfId="1" applyNumberFormat="1" applyFont="1" applyFill="1" applyBorder="1"/>
    <xf numFmtId="0" fontId="3" fillId="0" borderId="3" xfId="0" applyFont="1" applyFill="1" applyBorder="1"/>
    <xf numFmtId="0" fontId="3" fillId="0" borderId="5" xfId="0" applyFont="1" applyFill="1" applyBorder="1"/>
    <xf numFmtId="0" fontId="0" fillId="0" borderId="3" xfId="0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2" borderId="3" xfId="0" applyFill="1" applyBorder="1"/>
    <xf numFmtId="4" fontId="0" fillId="2" borderId="4" xfId="0" applyNumberFormat="1" applyFill="1" applyBorder="1" applyAlignment="1">
      <alignment horizontal="center"/>
    </xf>
    <xf numFmtId="4" fontId="0" fillId="2" borderId="3" xfId="0" applyNumberFormat="1" applyFill="1" applyBorder="1"/>
    <xf numFmtId="10" fontId="0" fillId="2" borderId="4" xfId="0" applyNumberFormat="1" applyFill="1" applyBorder="1" applyAlignment="1">
      <alignment horizontal="center"/>
    </xf>
    <xf numFmtId="4" fontId="0" fillId="2" borderId="5" xfId="0" applyNumberFormat="1" applyFill="1" applyBorder="1"/>
    <xf numFmtId="10" fontId="0" fillId="2" borderId="6" xfId="0" applyNumberFormat="1" applyFill="1" applyBorder="1" applyAlignment="1">
      <alignment horizontal="center"/>
    </xf>
    <xf numFmtId="0" fontId="0" fillId="2" borderId="5" xfId="0" applyFill="1" applyBorder="1"/>
    <xf numFmtId="4" fontId="0" fillId="2" borderId="6" xfId="0" applyNumberFormat="1" applyFill="1" applyBorder="1" applyAlignment="1">
      <alignment horizontal="center"/>
    </xf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showGridLines="0" tabSelected="1" zoomScale="85" zoomScaleNormal="85" workbookViewId="0">
      <selection activeCell="H22" sqref="H22"/>
    </sheetView>
  </sheetViews>
  <sheetFormatPr baseColWidth="10" defaultRowHeight="15" x14ac:dyDescent="0.25"/>
  <cols>
    <col min="2" max="2" width="18.140625" bestFit="1" customWidth="1"/>
    <col min="5" max="5" width="32.28515625" bestFit="1" customWidth="1"/>
    <col min="6" max="6" width="30" bestFit="1" customWidth="1"/>
    <col min="7" max="7" width="4.5703125" style="6" customWidth="1"/>
    <col min="8" max="8" width="32.28515625" bestFit="1" customWidth="1"/>
    <col min="10" max="10" width="5.7109375" style="6" customWidth="1"/>
    <col min="11" max="11" width="32.28515625" bestFit="1" customWidth="1"/>
  </cols>
  <sheetData>
    <row r="2" spans="2:12" x14ac:dyDescent="0.25">
      <c r="C2" s="1"/>
    </row>
    <row r="3" spans="2:12" ht="15.75" thickBot="1" x14ac:dyDescent="0.3">
      <c r="C3" s="3"/>
      <c r="D3" s="3"/>
      <c r="E3" s="4"/>
      <c r="F3" s="3"/>
      <c r="G3" s="7"/>
    </row>
    <row r="4" spans="2:12" ht="15.75" thickBot="1" x14ac:dyDescent="0.3">
      <c r="B4" s="23" t="s">
        <v>0</v>
      </c>
      <c r="C4" s="24"/>
      <c r="D4" s="17"/>
      <c r="E4" s="23" t="s">
        <v>6</v>
      </c>
      <c r="F4" s="24"/>
      <c r="G4" s="13"/>
      <c r="H4" s="23" t="s">
        <v>7</v>
      </c>
      <c r="I4" s="24"/>
      <c r="K4" s="23" t="s">
        <v>8</v>
      </c>
      <c r="L4" s="24"/>
    </row>
    <row r="5" spans="2:12" x14ac:dyDescent="0.25">
      <c r="B5" s="20" t="s">
        <v>1</v>
      </c>
      <c r="C5" s="18">
        <v>43329</v>
      </c>
      <c r="D5" s="14"/>
      <c r="E5" s="9" t="s">
        <v>5</v>
      </c>
      <c r="F5" s="11">
        <v>1020</v>
      </c>
      <c r="H5" s="22" t="s">
        <v>3</v>
      </c>
      <c r="I5" s="12">
        <v>0.47</v>
      </c>
      <c r="K5" s="10" t="s">
        <v>2</v>
      </c>
      <c r="L5" s="12">
        <v>0.47</v>
      </c>
    </row>
    <row r="6" spans="2:12" x14ac:dyDescent="0.25">
      <c r="B6" s="20" t="s">
        <v>9</v>
      </c>
      <c r="C6" s="18">
        <f ca="1">+TODAY()</f>
        <v>43376</v>
      </c>
      <c r="D6" s="5"/>
      <c r="E6" s="25" t="s">
        <v>4</v>
      </c>
      <c r="F6" s="26">
        <f>1000*((1+$C$8)^(((DAYS360($C$5,$C$7)/360)*12)))</f>
        <v>1106.81356070588</v>
      </c>
      <c r="H6" s="25" t="s">
        <v>5</v>
      </c>
      <c r="I6" s="26">
        <f ca="1">+I7/((1+I5*(C7-C6)/365))</f>
        <v>1029.8958590160764</v>
      </c>
      <c r="K6" s="27" t="s">
        <v>3</v>
      </c>
      <c r="L6" s="28">
        <f ca="1">+(L8/L7-1)*365/(C7-C6)</f>
        <v>0.46831178160919484</v>
      </c>
    </row>
    <row r="7" spans="2:12" x14ac:dyDescent="0.25">
      <c r="B7" s="20" t="s">
        <v>10</v>
      </c>
      <c r="C7" s="18">
        <v>43434</v>
      </c>
      <c r="D7" s="5"/>
      <c r="E7" s="27" t="s">
        <v>2</v>
      </c>
      <c r="F7" s="28">
        <f ca="1">+(F6/F5-1)*360/(DAYS360(C6,C7))</f>
        <v>0.53754526752866927</v>
      </c>
      <c r="G7" s="8"/>
      <c r="H7" s="25" t="s">
        <v>4</v>
      </c>
      <c r="I7" s="26">
        <f>+F6</f>
        <v>1106.81356070588</v>
      </c>
      <c r="K7" s="25" t="s">
        <v>5</v>
      </c>
      <c r="L7" s="26">
        <f ca="1">+L8/(1+L5*(DAYS360(C6,C7)/360))</f>
        <v>1030.1530077150828</v>
      </c>
    </row>
    <row r="8" spans="2:12" ht="15.75" thickBot="1" x14ac:dyDescent="0.3">
      <c r="B8" s="21" t="s">
        <v>11</v>
      </c>
      <c r="C8" s="19">
        <v>0.03</v>
      </c>
      <c r="D8" s="16"/>
      <c r="E8" s="29" t="s">
        <v>3</v>
      </c>
      <c r="F8" s="30">
        <f ca="1">+(F6/F5-1)*365/(C7-C6)</f>
        <v>0.53561442964243122</v>
      </c>
      <c r="G8" s="8"/>
      <c r="H8" s="29" t="s">
        <v>2</v>
      </c>
      <c r="I8" s="30">
        <f ca="1">+(I7/I6-1)*360/(DAYS360(C6,C7))</f>
        <v>0.47169430425378572</v>
      </c>
      <c r="K8" s="31" t="s">
        <v>4</v>
      </c>
      <c r="L8" s="32">
        <f>+I7</f>
        <v>1106.81356070588</v>
      </c>
    </row>
    <row r="9" spans="2:12" x14ac:dyDescent="0.25">
      <c r="B9" s="2"/>
      <c r="E9" s="3"/>
      <c r="F9" s="2"/>
      <c r="G9" s="8"/>
    </row>
    <row r="10" spans="2:12" x14ac:dyDescent="0.25">
      <c r="B10" s="2"/>
      <c r="C10" t="s">
        <v>13</v>
      </c>
      <c r="E10" s="3"/>
      <c r="F10" s="2"/>
      <c r="G10" s="8"/>
    </row>
    <row r="11" spans="2:12" x14ac:dyDescent="0.25">
      <c r="C11" s="33" t="s">
        <v>12</v>
      </c>
    </row>
    <row r="17" spans="3:4" x14ac:dyDescent="0.25">
      <c r="C17" s="15"/>
      <c r="D17" s="15"/>
    </row>
  </sheetData>
  <sheetProtection selectLockedCells="1"/>
  <mergeCells count="4">
    <mergeCell ref="K4:L4"/>
    <mergeCell ref="B4:C4"/>
    <mergeCell ref="E4:F4"/>
    <mergeCell ref="H4:I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Calculadora</vt:lpstr>
    </vt:vector>
  </TitlesOfParts>
  <Company>Grupo BSCH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HAURIGOT,AGUSTIN</dc:creator>
  <cp:lastModifiedBy>Diego Posch Ponce</cp:lastModifiedBy>
  <dcterms:created xsi:type="dcterms:W3CDTF">2018-08-14T17:58:29Z</dcterms:created>
  <dcterms:modified xsi:type="dcterms:W3CDTF">2018-10-03T20:13:16Z</dcterms:modified>
</cp:coreProperties>
</file>