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Argentina Liquidez\Licitaciones\"/>
    </mc:Choice>
  </mc:AlternateContent>
  <xr:revisionPtr revIDLastSave="0" documentId="13_ncr:1_{466ED902-6D2B-4E48-8ED6-13E75C3D6A57}" xr6:coauthVersionLast="37" xr6:coauthVersionMax="37" xr10:uidLastSave="{00000000-0000-0000-0000-000000000000}"/>
  <bookViews>
    <workbookView xWindow="0" yWindow="0" windowWidth="28800" windowHeight="11625" xr2:uid="{D58BA740-159F-4769-ABBF-3750CE8C1CF5}"/>
  </bookViews>
  <sheets>
    <sheet name="licitacion20180418" sheetId="1" r:id="rId1"/>
    <sheet name="Hoja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" i="1" l="1"/>
  <c r="G11" i="1" l="1"/>
  <c r="C6" i="1" l="1"/>
  <c r="G12" i="1" s="1"/>
  <c r="C11" i="1"/>
  <c r="C14" i="1" l="1"/>
  <c r="C15" i="1" s="1"/>
  <c r="C12" i="1"/>
  <c r="G14" i="1"/>
  <c r="G16" i="1" s="1"/>
</calcChain>
</file>

<file path=xl/sharedStrings.xml><?xml version="1.0" encoding="utf-8"?>
<sst xmlns="http://schemas.openxmlformats.org/spreadsheetml/2006/main" count="24" uniqueCount="21">
  <si>
    <t>Lebac</t>
  </si>
  <si>
    <t>fecha licitacion</t>
  </si>
  <si>
    <t>Desc</t>
  </si>
  <si>
    <t>Valor</t>
  </si>
  <si>
    <t>Precio lebac</t>
  </si>
  <si>
    <t>Tasa Referencia</t>
  </si>
  <si>
    <t>Nominales orden</t>
  </si>
  <si>
    <t>Custodia Galicia</t>
  </si>
  <si>
    <t>Custodia Santander</t>
  </si>
  <si>
    <t>Zhis_carteras_main</t>
  </si>
  <si>
    <t>Galicia</t>
  </si>
  <si>
    <t>Caja inicio</t>
  </si>
  <si>
    <t>Santander</t>
  </si>
  <si>
    <t>Nominales orden exactos</t>
  </si>
  <si>
    <t>Caja mañana (ARS)</t>
  </si>
  <si>
    <t>Tax</t>
  </si>
  <si>
    <t>Caja mañana sin tax (ARS)</t>
  </si>
  <si>
    <t>Caja con tax (ARS)</t>
  </si>
  <si>
    <t>Caja inicio (ARS) 15-05-2018</t>
  </si>
  <si>
    <t>Nominales que caen LEBAC</t>
  </si>
  <si>
    <t>Custodias LEBAC07 al 15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</si>
</sst>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(* #,##0.00_);_(* \(#,##0.00\);_(* &quot;-&quot;??_);_(@_)"/>
    <numFmt numFmtId="166" formatCode="_-&quot;$&quot;* #,##0.0000_-;\-&quot;$&quot;* #,##0.0000_-;_-&quot;$&quot;* &quot;-&quot;??_-;_-@_-"/>
    <numFmt numFmtId="167" formatCode="0.000%"/>
    <numFmt numFmtId="168" formatCode="_-* #,##0.000000_-;\-* #,##0.000000_-;_-* &quot;-&quot;??_-;_-@_-"/>
    <numFmt numFmtId="169" formatCode="_-* #,##0_-;\-* #,##0_-;_-* &quot;-&quot;??_-;_-@_-"/>
    <numFmt numFmtId="170" formatCode="_-&quot;$&quot;* #,##0.00000_-;\-&quot;$&quot;* #,##0.00000_-;_-&quot;$&quot;* &quot;-&quot;??_-;_-@_-"/>
    <numFmt numFmtId="171" formatCode="0.0%"/>
    <numFmt numFmtId="174" formatCode="_-* #,##0.0000_-;\-* #,##0.0000_-;_-* &quot;-&quot;??_-;_-@_-"/>
    <numFmt numFmtId="180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0" fontId="0" fillId="0" borderId="0" xfId="3" applyNumberFormat="1" applyFont="1"/>
    <xf numFmtId="167" fontId="0" fillId="0" borderId="0" xfId="3" applyNumberFormat="1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1" applyNumberFormat="1" applyFont="1"/>
    <xf numFmtId="0" fontId="4" fillId="0" borderId="0" xfId="0" applyNumberFormat="1" applyFont="1"/>
    <xf numFmtId="0" fontId="4" fillId="2" borderId="0" xfId="0" applyFont="1" applyFill="1"/>
    <xf numFmtId="164" fontId="4" fillId="2" borderId="0" xfId="1" applyNumberFormat="1" applyFont="1" applyFill="1"/>
    <xf numFmtId="164" fontId="4" fillId="0" borderId="0" xfId="0" applyNumberFormat="1" applyFont="1"/>
    <xf numFmtId="0" fontId="4" fillId="0" borderId="1" xfId="0" applyFont="1" applyBorder="1"/>
    <xf numFmtId="164" fontId="4" fillId="0" borderId="1" xfId="1" applyNumberFormat="1" applyFont="1" applyBorder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/>
    <xf numFmtId="164" fontId="3" fillId="0" borderId="0" xfId="1" applyNumberFormat="1" applyFont="1"/>
    <xf numFmtId="164" fontId="3" fillId="0" borderId="0" xfId="0" applyNumberFormat="1" applyFont="1"/>
    <xf numFmtId="44" fontId="4" fillId="0" borderId="0" xfId="0" applyNumberFormat="1" applyFont="1"/>
    <xf numFmtId="0" fontId="4" fillId="0" borderId="0" xfId="1" applyNumberFormat="1" applyFont="1"/>
    <xf numFmtId="166" fontId="4" fillId="0" borderId="0" xfId="1" applyNumberFormat="1" applyFont="1"/>
    <xf numFmtId="10" fontId="4" fillId="0" borderId="0" xfId="3" applyNumberFormat="1" applyFont="1"/>
    <xf numFmtId="0" fontId="4" fillId="3" borderId="1" xfId="0" applyFont="1" applyFill="1" applyBorder="1"/>
    <xf numFmtId="164" fontId="4" fillId="3" borderId="1" xfId="1" applyNumberFormat="1" applyFont="1" applyFill="1" applyBorder="1"/>
    <xf numFmtId="9" fontId="4" fillId="0" borderId="0" xfId="3" applyNumberFormat="1" applyFont="1" applyAlignment="1">
      <alignment horizontal="center"/>
    </xf>
    <xf numFmtId="168" fontId="5" fillId="0" borderId="0" xfId="4" applyNumberFormat="1" applyFont="1" applyFill="1" applyBorder="1" applyAlignment="1">
      <alignment horizontal="center"/>
    </xf>
    <xf numFmtId="44" fontId="3" fillId="0" borderId="0" xfId="1" applyNumberFormat="1" applyFont="1"/>
    <xf numFmtId="4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69" fontId="0" fillId="0" borderId="0" xfId="4" applyNumberFormat="1" applyFont="1"/>
    <xf numFmtId="170" fontId="0" fillId="0" borderId="0" xfId="1" applyNumberFormat="1" applyFont="1"/>
    <xf numFmtId="170" fontId="0" fillId="0" borderId="0" xfId="0" applyNumberFormat="1"/>
    <xf numFmtId="0" fontId="0" fillId="0" borderId="0" xfId="1" applyNumberFormat="1" applyFont="1"/>
    <xf numFmtId="171" fontId="0" fillId="0" borderId="0" xfId="3" applyNumberFormat="1" applyFont="1"/>
    <xf numFmtId="164" fontId="0" fillId="0" borderId="0" xfId="3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9" fontId="4" fillId="0" borderId="0" xfId="4" applyNumberFormat="1" applyFont="1"/>
    <xf numFmtId="174" fontId="4" fillId="0" borderId="0" xfId="4" applyNumberFormat="1" applyFont="1"/>
    <xf numFmtId="166" fontId="4" fillId="0" borderId="0" xfId="0" applyNumberFormat="1" applyFont="1"/>
    <xf numFmtId="180" fontId="4" fillId="0" borderId="0" xfId="0" applyNumberFormat="1" applyFont="1" applyAlignment="1">
      <alignment horizontal="center"/>
    </xf>
  </cellXfs>
  <cellStyles count="5">
    <cellStyle name="Millares" xfId="4" builtinId="3"/>
    <cellStyle name="Millares 2 2" xfId="2" xr:uid="{3CEB4CBE-1564-465B-B419-4E31ADDF0973}"/>
    <cellStyle name="Moneda" xfId="1" builtinId="4"/>
    <cellStyle name="Normal" xfId="0" builtinId="0"/>
    <cellStyle name="Porcentaje" xfId="3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AABC-2899-491A-9A0A-5B2651A405A1}">
  <dimension ref="B2:K32"/>
  <sheetViews>
    <sheetView tabSelected="1" workbookViewId="0">
      <selection activeCell="G18" sqref="G18"/>
    </sheetView>
  </sheetViews>
  <sheetFormatPr baseColWidth="10" defaultRowHeight="18.75" x14ac:dyDescent="0.3"/>
  <cols>
    <col min="2" max="2" width="34.7109375" style="8" bestFit="1" customWidth="1"/>
    <col min="3" max="3" width="24.7109375" style="8" bestFit="1" customWidth="1"/>
    <col min="4" max="4" width="19.5703125" style="8" bestFit="1" customWidth="1"/>
    <col min="5" max="5" width="21" style="8" bestFit="1" customWidth="1"/>
    <col min="6" max="6" width="34.7109375" style="8" bestFit="1" customWidth="1"/>
    <col min="7" max="7" width="21" style="8" bestFit="1" customWidth="1"/>
    <col min="8" max="8" width="22.140625" bestFit="1" customWidth="1"/>
    <col min="9" max="9" width="17.85546875" bestFit="1" customWidth="1"/>
    <col min="10" max="10" width="26" bestFit="1" customWidth="1"/>
    <col min="11" max="11" width="15.140625" bestFit="1" customWidth="1"/>
  </cols>
  <sheetData>
    <row r="2" spans="2:11" x14ac:dyDescent="0.3">
      <c r="B2" s="7" t="s">
        <v>2</v>
      </c>
      <c r="C2" s="7" t="s">
        <v>3</v>
      </c>
      <c r="F2" s="42" t="s">
        <v>20</v>
      </c>
      <c r="G2" s="42"/>
    </row>
    <row r="3" spans="2:11" x14ac:dyDescent="0.3">
      <c r="B3" s="9" t="s">
        <v>1</v>
      </c>
      <c r="C3" s="10">
        <v>43390</v>
      </c>
      <c r="D3" s="11"/>
      <c r="F3" s="8" t="s">
        <v>9</v>
      </c>
      <c r="G3" s="11">
        <v>318094477</v>
      </c>
      <c r="H3" s="3"/>
      <c r="I3" s="1"/>
      <c r="J3" s="1"/>
      <c r="K3" s="3"/>
    </row>
    <row r="4" spans="2:11" x14ac:dyDescent="0.3">
      <c r="B4" s="9" t="s">
        <v>0</v>
      </c>
      <c r="C4" s="10">
        <v>43425</v>
      </c>
      <c r="D4" s="12"/>
      <c r="F4" s="13" t="s">
        <v>7</v>
      </c>
      <c r="G4" s="14">
        <v>0</v>
      </c>
      <c r="H4" s="5"/>
      <c r="I4" s="1"/>
      <c r="J4" s="1"/>
      <c r="K4" s="2"/>
    </row>
    <row r="5" spans="2:11" x14ac:dyDescent="0.3">
      <c r="B5" s="9" t="s">
        <v>5</v>
      </c>
      <c r="C5" s="29">
        <v>0.45</v>
      </c>
      <c r="F5" s="8" t="s">
        <v>8</v>
      </c>
      <c r="G5" s="15">
        <v>318094477</v>
      </c>
      <c r="H5" s="40"/>
      <c r="I5" s="1">
        <v>36.238300000000002</v>
      </c>
      <c r="J5" s="1"/>
      <c r="K5" s="4"/>
    </row>
    <row r="6" spans="2:11" x14ac:dyDescent="0.3">
      <c r="B6" s="9" t="s">
        <v>4</v>
      </c>
      <c r="C6" s="46">
        <f>ROUND(1/(1+C5*(C4-C3)/365),6)</f>
        <v>0.95863399999999999</v>
      </c>
      <c r="G6" s="15"/>
      <c r="I6" s="35">
        <f>+G5/I5</f>
        <v>8777853.1829583608</v>
      </c>
      <c r="J6" s="1"/>
    </row>
    <row r="7" spans="2:11" x14ac:dyDescent="0.3">
      <c r="I7" s="35">
        <v>318094477</v>
      </c>
      <c r="J7" s="3"/>
      <c r="K7" s="3"/>
    </row>
    <row r="8" spans="2:11" x14ac:dyDescent="0.3">
      <c r="I8" s="36"/>
    </row>
    <row r="9" spans="2:11" x14ac:dyDescent="0.3">
      <c r="B9" s="41" t="s">
        <v>10</v>
      </c>
      <c r="C9" s="41"/>
      <c r="F9" s="41" t="s">
        <v>12</v>
      </c>
      <c r="G9" s="41"/>
      <c r="H9" s="32"/>
      <c r="I9" s="37"/>
      <c r="J9" s="38"/>
    </row>
    <row r="10" spans="2:11" x14ac:dyDescent="0.3">
      <c r="B10" s="8" t="s">
        <v>18</v>
      </c>
      <c r="C10" s="11">
        <v>198192.02875593514</v>
      </c>
      <c r="F10" s="8" t="s">
        <v>11</v>
      </c>
      <c r="G10" s="15">
        <v>12480132.024999971</v>
      </c>
      <c r="I10" s="1"/>
      <c r="J10" s="39"/>
    </row>
    <row r="11" spans="2:11" x14ac:dyDescent="0.3">
      <c r="B11" s="8" t="s">
        <v>19</v>
      </c>
      <c r="C11" s="11">
        <f>+G4</f>
        <v>0</v>
      </c>
      <c r="F11" s="8" t="s">
        <v>19</v>
      </c>
      <c r="G11" s="15">
        <f>+G5</f>
        <v>318094477</v>
      </c>
      <c r="I11" s="3"/>
      <c r="J11" s="39"/>
    </row>
    <row r="12" spans="2:11" x14ac:dyDescent="0.3">
      <c r="B12" s="27" t="s">
        <v>13</v>
      </c>
      <c r="C12" s="28">
        <f>+C11/C6</f>
        <v>0</v>
      </c>
      <c r="F12" s="16" t="s">
        <v>13</v>
      </c>
      <c r="G12" s="17">
        <f>+(G11+G10)/C6</f>
        <v>344839228.55333734</v>
      </c>
      <c r="I12" s="1"/>
      <c r="J12" s="5"/>
    </row>
    <row r="13" spans="2:11" x14ac:dyDescent="0.3">
      <c r="B13" s="18" t="s">
        <v>6</v>
      </c>
      <c r="C13" s="19">
        <v>162000000</v>
      </c>
      <c r="D13" s="11"/>
      <c r="F13" s="18" t="s">
        <v>6</v>
      </c>
      <c r="G13" s="19">
        <v>343000000</v>
      </c>
      <c r="H13" s="1"/>
      <c r="I13" s="3"/>
      <c r="J13" s="35"/>
      <c r="K13" s="1"/>
    </row>
    <row r="14" spans="2:11" x14ac:dyDescent="0.3">
      <c r="B14" s="20" t="s">
        <v>14</v>
      </c>
      <c r="C14" s="31">
        <f>+C11-C13*$C$6+C10</f>
        <v>-155100515.97124407</v>
      </c>
      <c r="D14" s="15"/>
      <c r="F14" s="20" t="s">
        <v>16</v>
      </c>
      <c r="G14" s="22">
        <f>+G11-G13*$C$6+G10</f>
        <v>1763147.0249999706</v>
      </c>
      <c r="H14" s="3"/>
      <c r="I14" s="33"/>
      <c r="J14" s="5"/>
    </row>
    <row r="15" spans="2:11" x14ac:dyDescent="0.3">
      <c r="C15" s="11">
        <f>+C14/27.55</f>
        <v>-5629782.7938745581</v>
      </c>
      <c r="F15" s="8" t="s">
        <v>15</v>
      </c>
      <c r="G15" s="11">
        <v>530740.63487450022</v>
      </c>
      <c r="H15" s="3"/>
      <c r="I15" s="34"/>
      <c r="J15" s="1"/>
      <c r="K15" s="3"/>
    </row>
    <row r="16" spans="2:11" x14ac:dyDescent="0.3">
      <c r="F16" s="8" t="s">
        <v>17</v>
      </c>
      <c r="G16" s="21">
        <f>+G14-G15</f>
        <v>1232406.3901254702</v>
      </c>
      <c r="I16" s="35"/>
      <c r="K16" s="6"/>
    </row>
    <row r="17" spans="2:10" x14ac:dyDescent="0.3">
      <c r="D17" s="26"/>
      <c r="G17" s="23"/>
      <c r="I17" s="1"/>
    </row>
    <row r="18" spans="2:10" x14ac:dyDescent="0.3">
      <c r="B18" s="11"/>
      <c r="C18" s="22"/>
      <c r="D18" s="23"/>
      <c r="G18" s="15"/>
      <c r="J18" s="5"/>
    </row>
    <row r="19" spans="2:10" x14ac:dyDescent="0.3">
      <c r="C19" s="11"/>
      <c r="D19" s="15"/>
      <c r="G19" s="15"/>
      <c r="H19" s="3"/>
    </row>
    <row r="20" spans="2:10" x14ac:dyDescent="0.3">
      <c r="C20" s="11"/>
      <c r="D20" s="11"/>
      <c r="G20" s="11"/>
    </row>
    <row r="21" spans="2:10" x14ac:dyDescent="0.3">
      <c r="C21" s="11"/>
      <c r="E21" s="15"/>
    </row>
    <row r="22" spans="2:10" x14ac:dyDescent="0.3">
      <c r="H22" s="5"/>
    </row>
    <row r="23" spans="2:10" x14ac:dyDescent="0.3">
      <c r="C23" s="44"/>
      <c r="D23" s="11"/>
      <c r="E23" s="30"/>
      <c r="F23" s="25"/>
      <c r="G23" s="45"/>
    </row>
    <row r="24" spans="2:10" x14ac:dyDescent="0.3">
      <c r="C24" s="44"/>
      <c r="D24" s="11"/>
      <c r="F24" s="11"/>
      <c r="G24" s="43"/>
      <c r="I24" s="1"/>
    </row>
    <row r="25" spans="2:10" x14ac:dyDescent="0.3">
      <c r="B25" s="15"/>
      <c r="C25" s="45"/>
      <c r="D25" s="15"/>
      <c r="F25" s="24"/>
      <c r="G25" s="43"/>
    </row>
    <row r="26" spans="2:10" x14ac:dyDescent="0.3">
      <c r="F26" s="25"/>
      <c r="H26" s="1"/>
    </row>
    <row r="27" spans="2:10" x14ac:dyDescent="0.3">
      <c r="F27" s="15"/>
      <c r="G27" s="23"/>
    </row>
    <row r="28" spans="2:10" x14ac:dyDescent="0.3">
      <c r="C28" s="11"/>
      <c r="E28" s="26"/>
    </row>
    <row r="29" spans="2:10" x14ac:dyDescent="0.3">
      <c r="F29" s="26"/>
      <c r="I29" s="1"/>
    </row>
    <row r="32" spans="2:10" x14ac:dyDescent="0.3">
      <c r="B32" s="11"/>
    </row>
  </sheetData>
  <mergeCells count="3">
    <mergeCell ref="B9:C9"/>
    <mergeCell ref="F9:G9"/>
    <mergeCell ref="F2:G2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0F0E-F35F-499F-BBCD-B0BE3AD8CE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licitacion20180418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cp:lastPrinted>2018-05-16T16:27:28Z</cp:lastPrinted>
  <dcterms:created xsi:type="dcterms:W3CDTF">2018-04-17T12:38:48Z</dcterms:created>
  <dcterms:modified xsi:type="dcterms:W3CDTF">2018-10-16T17:49:52Z</dcterms:modified>
</cp:coreProperties>
</file>