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L:\Rates &amp; FX\DPP\Latam Currency Debt\"/>
    </mc:Choice>
  </mc:AlternateContent>
  <bookViews>
    <workbookView xWindow="0" yWindow="0" windowWidth="27855" windowHeight="12795" xr2:uid="{4D0D83BB-C13A-4C9E-9768-DEA11F3FFA92}"/>
  </bookViews>
  <sheets>
    <sheet name="Cartera" sheetId="3" r:id="rId1"/>
  </sheets>
  <definedNames>
    <definedName name="_xlnm._FilterDatabase" localSheetId="0" hidden="1">Cartera!$A$1:$F$39</definedName>
    <definedName name="solver_adj" localSheetId="0" hidden="1">Cartera!$D$2:$D$39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Cartera!$D$2:$D$39</definedName>
    <definedName name="solver_lhs2" localSheetId="0" hidden="1">Cartera!$J$3:$J$9</definedName>
    <definedName name="solver_lhs3" localSheetId="0" hidden="1">Cartera!#REF!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Cartera!#REF!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Cartera!#REF!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</calcChain>
</file>

<file path=xl/sharedStrings.xml><?xml version="1.0" encoding="utf-8"?>
<sst xmlns="http://schemas.openxmlformats.org/spreadsheetml/2006/main" count="142" uniqueCount="103">
  <si>
    <t>ISIN</t>
  </si>
  <si>
    <t>Bond Description</t>
  </si>
  <si>
    <t>Country</t>
  </si>
  <si>
    <t>AP5870633</t>
  </si>
  <si>
    <t>LEBAC 0 07/18/18</t>
  </si>
  <si>
    <t>AR</t>
  </si>
  <si>
    <t>weight GBI</t>
  </si>
  <si>
    <t>AM2596782</t>
  </si>
  <si>
    <t>LEBAC 0 11/15/17</t>
  </si>
  <si>
    <t>AM8538242</t>
  </si>
  <si>
    <t>LEBAC 0 12/20/17</t>
  </si>
  <si>
    <t>BR</t>
  </si>
  <si>
    <t>AN2609906</t>
  </si>
  <si>
    <t>LEBAC 0 01/17/18</t>
  </si>
  <si>
    <t>CL</t>
  </si>
  <si>
    <t>AN6285174</t>
  </si>
  <si>
    <t>LEBAC 0 02/21/18</t>
  </si>
  <si>
    <t>CO</t>
  </si>
  <si>
    <t>AO0069036</t>
  </si>
  <si>
    <t>LEBAC 0 03/21/18</t>
  </si>
  <si>
    <t>MX</t>
  </si>
  <si>
    <t>AO4008550</t>
  </si>
  <si>
    <t>LEBAC 0 04/18/18</t>
  </si>
  <si>
    <t>PE</t>
  </si>
  <si>
    <t>AO7717751</t>
  </si>
  <si>
    <t>LEBAC 0 05/16/18</t>
  </si>
  <si>
    <t>UY</t>
  </si>
  <si>
    <t>AP1980022</t>
  </si>
  <si>
    <t>LEBAC 0 06/21/18</t>
  </si>
  <si>
    <t>Total</t>
  </si>
  <si>
    <t>BRSTNCLTN7F8</t>
  </si>
  <si>
    <t>Brazil 0.0000%  BLTN  Jul 2020</t>
  </si>
  <si>
    <t>BRSTNCNTF0N5</t>
  </si>
  <si>
    <t>Brazil 10.0000%  NTNF  Jan 2021</t>
  </si>
  <si>
    <t>BRSTNCNTF147</t>
  </si>
  <si>
    <t>Brazil 10.0000%  BNTNF  Jan 2023</t>
  </si>
  <si>
    <t>BRSTNCNTF170</t>
  </si>
  <si>
    <t>Brazil 10.0000%  BNTNF  Jan 2025</t>
  </si>
  <si>
    <t>US105756BN96</t>
  </si>
  <si>
    <t>Brazil 10.2500%  Bond  Jan 2028</t>
  </si>
  <si>
    <t>CL0002269331</t>
  </si>
  <si>
    <t>Chile Nominal 4.5000%  BTPCL  Mar 2021</t>
  </si>
  <si>
    <t>CHILBT 3 01/01/44</t>
  </si>
  <si>
    <t>CHILBT 2 03/01/35</t>
  </si>
  <si>
    <t>CL0002172501</t>
  </si>
  <si>
    <t>Chile Nominal 4.5000%  BTPCL  Mar 2026</t>
  </si>
  <si>
    <t>CL0002187822</t>
  </si>
  <si>
    <t>Chile Nominal 5.0000%  BTPCL  Mar 2035</t>
  </si>
  <si>
    <t>BTPCL 6 01/01/43</t>
  </si>
  <si>
    <t>COL17CT02864</t>
  </si>
  <si>
    <t>Colombia 7.0000%  COLTE  May 2022</t>
  </si>
  <si>
    <t>COL17CT03342</t>
  </si>
  <si>
    <t>Colombia 7.7500%  COLTE  Sep 2030</t>
  </si>
  <si>
    <t>COL17CT02625</t>
  </si>
  <si>
    <t>Colombia 7.5000%  COLTE  Aug 2026</t>
  </si>
  <si>
    <t>COL17CT02385</t>
  </si>
  <si>
    <t>Colombia 10.0000%  COLTE  Jul 2024</t>
  </si>
  <si>
    <t>MX0MGO0000V0</t>
  </si>
  <si>
    <t>Mexico 5.0000%  MBONO  Dec 2019</t>
  </si>
  <si>
    <t>MX0MGO0000U2</t>
  </si>
  <si>
    <t>Mexico 7.7500%  MBONO  Nov 2034</t>
  </si>
  <si>
    <t>MX0MGO000078</t>
  </si>
  <si>
    <t>Mexico 10.0000%  MBONO  Dec 2024</t>
  </si>
  <si>
    <t>MX0MGO0000Q0</t>
  </si>
  <si>
    <t>Mexico 6.5000%  Bonos  Jun 2022</t>
  </si>
  <si>
    <t>MX0MGO0000R8</t>
  </si>
  <si>
    <t>Mexico 7.7500%  MBONO  Nov 2042</t>
  </si>
  <si>
    <t>PEP01000C4G7</t>
  </si>
  <si>
    <t>Peru 6.9500%    Aug 2031</t>
  </si>
  <si>
    <t>PEP01000C0J9</t>
  </si>
  <si>
    <t>Peru 8.2% 20 Y Aug 2026</t>
  </si>
  <si>
    <t>PEP01000C4W4</t>
  </si>
  <si>
    <t>Peru 5.7000%  PERUG  Aug 2024</t>
  </si>
  <si>
    <t>PEP01000CY33</t>
  </si>
  <si>
    <t>Peru 7.84% 15 Y Aug 2020</t>
  </si>
  <si>
    <t>PEP01000C2Z1</t>
  </si>
  <si>
    <t>Peru 6.9% 30Y Aug 2037</t>
  </si>
  <si>
    <t>USP96006AE41</t>
  </si>
  <si>
    <t>Uruguay Global 9.8750% URUGUA Jun 2022</t>
  </si>
  <si>
    <t>USP80557BV53</t>
  </si>
  <si>
    <t>Uruguay Global 8.5000%  URUGU  Mar 2028</t>
  </si>
  <si>
    <t>Weight</t>
  </si>
  <si>
    <t>Weight Allocation</t>
  </si>
  <si>
    <t>Argentina</t>
  </si>
  <si>
    <t>Brazil</t>
  </si>
  <si>
    <t>Chile</t>
  </si>
  <si>
    <t>Colombia</t>
  </si>
  <si>
    <t>Mexico</t>
  </si>
  <si>
    <t>Peru</t>
  </si>
  <si>
    <t>Uruguay</t>
  </si>
  <si>
    <t>weight cartera modelo</t>
  </si>
  <si>
    <t>Country shortname</t>
  </si>
  <si>
    <t>durMod cartera modelo</t>
  </si>
  <si>
    <t>durMod GBI</t>
  </si>
  <si>
    <t>durMod</t>
  </si>
  <si>
    <t>CL0002080597</t>
  </si>
  <si>
    <t>CL0002189216</t>
  </si>
  <si>
    <t>CHILBT 1.5 03/01/21</t>
  </si>
  <si>
    <t>CHILBT 1.5 03/01/26</t>
  </si>
  <si>
    <t>CL0001974774</t>
  </si>
  <si>
    <t>CL0002179951</t>
  </si>
  <si>
    <t>CL0002189208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</si>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</sst>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7" tint="-0.499984740745262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</cellStyleXfs>
  <cellXfs count="28">
    <xf numFmtId="0" fontId="0" fillId="0" borderId="0" xfId="0"/>
    <xf numFmtId="0" fontId="3" fillId="2" borderId="0" xfId="2" applyNumberFormat="1" applyFont="1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5" fillId="0" borderId="0" xfId="3" applyNumberFormat="1" applyFont="1"/>
    <xf numFmtId="9" fontId="2" fillId="0" borderId="0" xfId="1" applyNumberFormat="1" applyFont="1" applyFill="1" applyAlignment="1">
      <alignment horizontal="center"/>
    </xf>
    <xf numFmtId="0" fontId="2" fillId="0" borderId="0" xfId="2" applyNumberFormat="1" applyFont="1" applyFill="1" applyAlignment="1">
      <alignment horizontal="center"/>
    </xf>
    <xf numFmtId="2" fontId="2" fillId="0" borderId="0" xfId="2" applyNumberFormat="1" applyFont="1" applyFill="1" applyAlignment="1">
      <alignment horizontal="center"/>
    </xf>
    <xf numFmtId="0" fontId="4" fillId="0" borderId="0" xfId="3" applyNumberFormat="1" applyFont="1" applyFill="1"/>
    <xf numFmtId="0" fontId="6" fillId="0" borderId="0" xfId="3" applyNumberFormat="1" applyFont="1" applyFill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2" fillId="0" borderId="0" xfId="2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Fill="1" applyAlignment="1">
      <alignment horizontal="left"/>
    </xf>
    <xf numFmtId="2" fontId="2" fillId="0" borderId="0" xfId="2" applyNumberFormat="1" applyFont="1" applyAlignment="1">
      <alignment horizontal="center"/>
    </xf>
    <xf numFmtId="9" fontId="2" fillId="0" borderId="0" xfId="2" applyNumberFormat="1" applyFont="1" applyAlignment="1">
      <alignment horizontal="center"/>
    </xf>
    <xf numFmtId="10" fontId="0" fillId="0" borderId="0" xfId="1" applyNumberFormat="1" applyFont="1"/>
    <xf numFmtId="164" fontId="0" fillId="0" borderId="0" xfId="1" applyNumberFormat="1" applyFont="1"/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3" fillId="2" borderId="0" xfId="2" applyNumberFormat="1" applyFont="1" applyFill="1" applyAlignment="1">
      <alignment horizontal="center"/>
    </xf>
    <xf numFmtId="0" fontId="2" fillId="0" borderId="1" xfId="2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9" fontId="6" fillId="0" borderId="0" xfId="1" applyFont="1" applyFill="1" applyAlignment="1">
      <alignment horizontal="center"/>
    </xf>
    <xf numFmtId="2" fontId="6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3" xr:uid="{AE8D38B3-77AD-4809-9A1B-742DBD31F62C}"/>
    <cellStyle name="Normal 3" xfId="2" xr:uid="{66A6C783-6C9F-46EF-A189-2729981FC8C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C5D1-5F43-4500-AA88-15480CF1154B}">
  <dimension ref="A1:M39"/>
  <sheetViews>
    <sheetView tabSelected="1" workbookViewId="0">
      <selection activeCell="G22" sqref="G22"/>
    </sheetView>
  </sheetViews>
  <sheetFormatPr baseColWidth="10" defaultRowHeight="14.25" x14ac:dyDescent="0.2"/>
  <cols>
    <col min="1" max="1" width="15.375" customWidth="1"/>
    <col min="2" max="2" width="37.5" bestFit="1" customWidth="1"/>
    <col min="3" max="3" width="10.25" customWidth="1"/>
    <col min="4" max="4" width="17.75" style="16" bestFit="1" customWidth="1"/>
    <col min="5" max="5" width="18.625" style="17" customWidth="1"/>
    <col min="6" max="6" width="11.875" customWidth="1"/>
    <col min="7" max="7" width="21.75" customWidth="1"/>
    <col min="8" max="8" width="16" bestFit="1" customWidth="1"/>
    <col min="9" max="9" width="7.75" bestFit="1" customWidth="1"/>
    <col min="10" max="10" width="19" bestFit="1" customWidth="1"/>
    <col min="11" max="11" width="13.25" customWidth="1"/>
    <col min="12" max="12" width="19.625" bestFit="1" customWidth="1"/>
    <col min="13" max="13" width="12.3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2" t="s">
        <v>81</v>
      </c>
      <c r="E1" s="3" t="s">
        <v>82</v>
      </c>
      <c r="F1" s="1" t="s">
        <v>94</v>
      </c>
      <c r="G1" s="4"/>
      <c r="H1" s="22" t="s">
        <v>102</v>
      </c>
      <c r="I1" s="22"/>
      <c r="J1" s="22"/>
      <c r="K1" s="22"/>
      <c r="L1" s="22"/>
      <c r="M1" s="22"/>
    </row>
    <row r="2" spans="1:13" x14ac:dyDescent="0.2">
      <c r="A2" s="18" t="s">
        <v>3</v>
      </c>
      <c r="B2" s="18" t="s">
        <v>4</v>
      </c>
      <c r="C2" s="18" t="s">
        <v>5</v>
      </c>
      <c r="D2" s="5">
        <v>6.1502734740712099E-2</v>
      </c>
      <c r="E2" s="19">
        <f>+D2/VLOOKUP(C2,$H$3:$J$9,3,FALSE)</f>
        <v>1</v>
      </c>
      <c r="F2" s="20">
        <v>0.56181749766502409</v>
      </c>
      <c r="G2" s="8"/>
      <c r="H2" s="9" t="s">
        <v>91</v>
      </c>
      <c r="I2" s="9" t="s">
        <v>2</v>
      </c>
      <c r="J2" s="9" t="s">
        <v>90</v>
      </c>
      <c r="K2" s="9" t="s">
        <v>6</v>
      </c>
      <c r="L2" s="10" t="s">
        <v>92</v>
      </c>
      <c r="M2" s="10" t="s">
        <v>93</v>
      </c>
    </row>
    <row r="3" spans="1:13" x14ac:dyDescent="0.2">
      <c r="A3" s="18" t="s">
        <v>7</v>
      </c>
      <c r="B3" s="18" t="s">
        <v>8</v>
      </c>
      <c r="C3" s="18" t="s">
        <v>5</v>
      </c>
      <c r="D3" s="5">
        <v>0</v>
      </c>
      <c r="E3" s="19">
        <f>+D3/VLOOKUP(C3,$H$3:$J$9,3,FALSE)</f>
        <v>0</v>
      </c>
      <c r="F3" s="20">
        <v>2.7354712340185191E-3</v>
      </c>
      <c r="G3" s="8"/>
      <c r="H3" s="11" t="s">
        <v>5</v>
      </c>
      <c r="I3" s="11" t="s">
        <v>83</v>
      </c>
      <c r="J3" s="12">
        <v>6.1502734740712099E-2</v>
      </c>
      <c r="K3" s="12">
        <v>3.15027347407121E-2</v>
      </c>
      <c r="L3" s="21">
        <v>0.56181749766502409</v>
      </c>
      <c r="M3" s="21">
        <v>3.7739655685574767</v>
      </c>
    </row>
    <row r="4" spans="1:13" x14ac:dyDescent="0.2">
      <c r="A4" s="18" t="s">
        <v>9</v>
      </c>
      <c r="B4" s="18" t="s">
        <v>10</v>
      </c>
      <c r="C4" s="18" t="s">
        <v>5</v>
      </c>
      <c r="D4" s="5">
        <v>0</v>
      </c>
      <c r="E4" s="19">
        <f>+D4/VLOOKUP(C4,$H$3:$J$9,3,FALSE)</f>
        <v>0</v>
      </c>
      <c r="F4" s="20">
        <v>9.5841863022647383E-2</v>
      </c>
      <c r="G4" s="8"/>
      <c r="H4" s="11" t="s">
        <v>11</v>
      </c>
      <c r="I4" s="11" t="s">
        <v>84</v>
      </c>
      <c r="J4" s="12">
        <v>0.3787595591491556</v>
      </c>
      <c r="K4" s="12">
        <v>0.29875955914915558</v>
      </c>
      <c r="L4" s="21">
        <v>2.9435046183443059</v>
      </c>
      <c r="M4" s="21">
        <v>2.9435034588703464</v>
      </c>
    </row>
    <row r="5" spans="1:13" x14ac:dyDescent="0.2">
      <c r="A5" s="18" t="s">
        <v>12</v>
      </c>
      <c r="B5" s="18" t="s">
        <v>13</v>
      </c>
      <c r="C5" s="18" t="s">
        <v>5</v>
      </c>
      <c r="D5" s="5">
        <v>0</v>
      </c>
      <c r="E5" s="19">
        <f>+D5/VLOOKUP(C5,$H$3:$J$9,3,FALSE)</f>
        <v>0</v>
      </c>
      <c r="F5" s="20">
        <v>0.16670632333421692</v>
      </c>
      <c r="G5" s="8"/>
      <c r="H5" s="11" t="s">
        <v>14</v>
      </c>
      <c r="I5" s="11" t="s">
        <v>85</v>
      </c>
      <c r="J5" s="12">
        <v>5.3533339135244579E-2</v>
      </c>
      <c r="K5" s="12">
        <v>7.3533339135244583E-2</v>
      </c>
      <c r="L5" s="21">
        <v>7.8512919907580665</v>
      </c>
      <c r="M5" s="21">
        <v>7.8512802417827583</v>
      </c>
    </row>
    <row r="6" spans="1:13" x14ac:dyDescent="0.2">
      <c r="A6" s="18" t="s">
        <v>15</v>
      </c>
      <c r="B6" s="18" t="s">
        <v>16</v>
      </c>
      <c r="C6" s="18" t="s">
        <v>5</v>
      </c>
      <c r="D6" s="5">
        <v>0</v>
      </c>
      <c r="E6" s="19">
        <f>+D6/VLOOKUP(C6,$H$3:$J$9,3,FALSE)</f>
        <v>0</v>
      </c>
      <c r="F6" s="20">
        <v>0.25101436454119358</v>
      </c>
      <c r="G6" s="8"/>
      <c r="H6" s="11" t="s">
        <v>17</v>
      </c>
      <c r="I6" s="11" t="s">
        <v>86</v>
      </c>
      <c r="J6" s="12">
        <v>0.14775290693827031</v>
      </c>
      <c r="K6" s="12">
        <v>0.20775290693827031</v>
      </c>
      <c r="L6" s="21">
        <v>5.0777166051303952</v>
      </c>
      <c r="M6" s="21">
        <v>5.0776589330163766</v>
      </c>
    </row>
    <row r="7" spans="1:13" x14ac:dyDescent="0.2">
      <c r="A7" s="18" t="s">
        <v>18</v>
      </c>
      <c r="B7" s="18" t="s">
        <v>19</v>
      </c>
      <c r="C7" s="18" t="s">
        <v>5</v>
      </c>
      <c r="D7" s="5">
        <v>0</v>
      </c>
      <c r="E7" s="19">
        <f>+D7/VLOOKUP(C7,$H$3:$J$9,3,FALSE)</f>
        <v>0</v>
      </c>
      <c r="F7" s="20">
        <v>0.31527419483369074</v>
      </c>
      <c r="G7" s="8"/>
      <c r="H7" s="11" t="s">
        <v>20</v>
      </c>
      <c r="I7" s="11" t="s">
        <v>87</v>
      </c>
      <c r="J7" s="12">
        <v>0.2687595591491555</v>
      </c>
      <c r="K7" s="12">
        <v>0.29875955914915553</v>
      </c>
      <c r="L7" s="21">
        <v>5.3176505488962977</v>
      </c>
      <c r="M7" s="21">
        <v>5.3176499674711977</v>
      </c>
    </row>
    <row r="8" spans="1:13" x14ac:dyDescent="0.2">
      <c r="A8" s="18" t="s">
        <v>21</v>
      </c>
      <c r="B8" s="18" t="s">
        <v>22</v>
      </c>
      <c r="C8" s="18" t="s">
        <v>5</v>
      </c>
      <c r="D8" s="5">
        <v>0</v>
      </c>
      <c r="E8" s="19">
        <f>+D8/VLOOKUP(C8,$H$3:$J$9,3,FALSE)</f>
        <v>0</v>
      </c>
      <c r="F8" s="20">
        <v>0.37696764437114222</v>
      </c>
      <c r="G8" s="8"/>
      <c r="H8" s="11" t="s">
        <v>23</v>
      </c>
      <c r="I8" s="11" t="s">
        <v>88</v>
      </c>
      <c r="J8" s="12">
        <v>8.136021297256564E-2</v>
      </c>
      <c r="K8" s="12">
        <v>8.136021297256564E-2</v>
      </c>
      <c r="L8" s="21">
        <v>7.8020083444917203</v>
      </c>
      <c r="M8" s="21">
        <v>7.8020078313422809</v>
      </c>
    </row>
    <row r="9" spans="1:13" x14ac:dyDescent="0.2">
      <c r="A9" s="18" t="s">
        <v>24</v>
      </c>
      <c r="B9" s="18" t="s">
        <v>25</v>
      </c>
      <c r="C9" s="18" t="s">
        <v>5</v>
      </c>
      <c r="D9" s="5">
        <v>0</v>
      </c>
      <c r="E9" s="19">
        <f>+D9/VLOOKUP(C9,$H$3:$J$9,3,FALSE)</f>
        <v>0</v>
      </c>
      <c r="F9" s="20">
        <v>0.43607997617063599</v>
      </c>
      <c r="G9" s="8"/>
      <c r="H9" s="23" t="s">
        <v>26</v>
      </c>
      <c r="I9" s="23" t="s">
        <v>89</v>
      </c>
      <c r="J9" s="24">
        <v>8.3316879148967824E-3</v>
      </c>
      <c r="K9" s="24">
        <v>8.3316879148967824E-3</v>
      </c>
      <c r="L9" s="25">
        <v>5.0277922645211026</v>
      </c>
      <c r="M9" s="25">
        <v>5.0277922124994614</v>
      </c>
    </row>
    <row r="10" spans="1:13" x14ac:dyDescent="0.2">
      <c r="A10" s="18" t="s">
        <v>27</v>
      </c>
      <c r="B10" s="18" t="s">
        <v>28</v>
      </c>
      <c r="C10" s="18" t="s">
        <v>5</v>
      </c>
      <c r="D10" s="5">
        <v>0</v>
      </c>
      <c r="E10" s="19">
        <f>+D10/VLOOKUP(C10,$H$3:$J$9,3,FALSE)</f>
        <v>0</v>
      </c>
      <c r="F10" s="20">
        <v>0.50902980131869857</v>
      </c>
      <c r="G10" s="8"/>
      <c r="H10" s="9" t="s">
        <v>29</v>
      </c>
      <c r="I10" s="9"/>
      <c r="J10" s="26">
        <v>1.0000000000000007</v>
      </c>
      <c r="K10" s="26">
        <v>1.0000000000000004</v>
      </c>
      <c r="L10" s="27">
        <v>4.4258195637381323</v>
      </c>
      <c r="M10" s="27">
        <v>4.8958810627713953</v>
      </c>
    </row>
    <row r="11" spans="1:13" x14ac:dyDescent="0.2">
      <c r="A11" s="18" t="s">
        <v>30</v>
      </c>
      <c r="B11" s="18" t="s">
        <v>31</v>
      </c>
      <c r="C11" s="18" t="s">
        <v>11</v>
      </c>
      <c r="D11" s="5">
        <v>0.32195908234216702</v>
      </c>
      <c r="E11" s="19">
        <f>+D11/VLOOKUP(C11,$H$3:$J$9,3,FALSE)</f>
        <v>0.85003552930892357</v>
      </c>
      <c r="F11" s="7">
        <v>2.7061959999999998</v>
      </c>
      <c r="G11" s="13"/>
      <c r="H11" s="6"/>
      <c r="I11" s="6"/>
      <c r="J11" s="8"/>
      <c r="K11" s="12"/>
    </row>
    <row r="12" spans="1:13" x14ac:dyDescent="0.2">
      <c r="A12" s="18" t="s">
        <v>32</v>
      </c>
      <c r="B12" s="18" t="s">
        <v>33</v>
      </c>
      <c r="C12" s="18" t="s">
        <v>11</v>
      </c>
      <c r="D12" s="5">
        <v>1.8947356931548434E-2</v>
      </c>
      <c r="E12" s="19">
        <f>+D12/VLOOKUP(C12,$H$3:$J$9,3,FALSE)</f>
        <v>5.0024762342927326E-2</v>
      </c>
      <c r="F12" s="7">
        <v>2.7659229999999999</v>
      </c>
      <c r="G12" s="13"/>
      <c r="H12" s="8"/>
      <c r="I12" s="8"/>
      <c r="J12" s="8"/>
      <c r="K12" s="12"/>
    </row>
    <row r="13" spans="1:13" x14ac:dyDescent="0.2">
      <c r="A13" s="18" t="s">
        <v>34</v>
      </c>
      <c r="B13" s="18" t="s">
        <v>35</v>
      </c>
      <c r="C13" s="18" t="s">
        <v>11</v>
      </c>
      <c r="D13" s="5">
        <v>1.5095260235915564E-2</v>
      </c>
      <c r="E13" s="19">
        <f>+D13/VLOOKUP(C13,$H$3:$J$9,3,FALSE)</f>
        <v>3.9854466696036699E-2</v>
      </c>
      <c r="F13" s="7">
        <v>4.0871050000000002</v>
      </c>
      <c r="G13" s="13"/>
      <c r="H13" s="8"/>
      <c r="I13" s="8"/>
      <c r="J13" s="8"/>
      <c r="K13" s="8"/>
    </row>
    <row r="14" spans="1:13" x14ac:dyDescent="0.2">
      <c r="A14" s="18" t="s">
        <v>36</v>
      </c>
      <c r="B14" s="18" t="s">
        <v>37</v>
      </c>
      <c r="C14" s="18" t="s">
        <v>11</v>
      </c>
      <c r="D14" s="5">
        <v>1.2688244911843012E-2</v>
      </c>
      <c r="E14" s="19">
        <f>+D14/VLOOKUP(C14,$H$3:$J$9,3,FALSE)</f>
        <v>3.3499471116572872E-2</v>
      </c>
      <c r="F14" s="7">
        <v>5.1856629999999999</v>
      </c>
      <c r="G14" s="13"/>
      <c r="H14" s="8"/>
      <c r="I14" s="8"/>
      <c r="J14" s="8"/>
      <c r="K14" s="8"/>
    </row>
    <row r="15" spans="1:13" x14ac:dyDescent="0.2">
      <c r="A15" s="18" t="s">
        <v>38</v>
      </c>
      <c r="B15" s="18" t="s">
        <v>39</v>
      </c>
      <c r="C15" s="18" t="s">
        <v>11</v>
      </c>
      <c r="D15" s="5">
        <v>1.0069614727680984E-2</v>
      </c>
      <c r="E15" s="19">
        <f>+D15/VLOOKUP(C15,$H$3:$J$9,3,FALSE)</f>
        <v>2.6585770535538001E-2</v>
      </c>
      <c r="F15" s="7">
        <v>6.3255970000000001</v>
      </c>
      <c r="G15" s="13"/>
      <c r="H15" s="8"/>
      <c r="I15" s="8"/>
      <c r="J15" s="8"/>
      <c r="K15" s="8"/>
    </row>
    <row r="16" spans="1:13" x14ac:dyDescent="0.2">
      <c r="A16" s="18" t="s">
        <v>40</v>
      </c>
      <c r="B16" s="18" t="s">
        <v>41</v>
      </c>
      <c r="C16" s="18" t="s">
        <v>14</v>
      </c>
      <c r="D16" s="5">
        <v>3.2256245472367433E-2</v>
      </c>
      <c r="E16" s="19">
        <f>+D16/VLOOKUP(C16,$H$3:$J$9,3,FALSE)</f>
        <v>0.60254499333352785</v>
      </c>
      <c r="F16" s="7">
        <v>3.1369530000000001</v>
      </c>
      <c r="G16" s="8"/>
      <c r="H16" s="8"/>
      <c r="I16" s="8"/>
      <c r="J16" s="8"/>
      <c r="K16" s="8"/>
    </row>
    <row r="17" spans="1:11" x14ac:dyDescent="0.2">
      <c r="A17" s="18" t="s">
        <v>95</v>
      </c>
      <c r="B17" s="18" t="s">
        <v>42</v>
      </c>
      <c r="C17" s="18" t="s">
        <v>14</v>
      </c>
      <c r="D17" s="5">
        <v>1.2699350685834884E-2</v>
      </c>
      <c r="E17" s="19">
        <f>+D17/VLOOKUP(C17,$H$3:$J$9,3,FALSE)</f>
        <v>0.23722321250598119</v>
      </c>
      <c r="F17" s="20">
        <v>18.087863900863411</v>
      </c>
      <c r="G17" s="8"/>
      <c r="H17" s="8"/>
      <c r="I17" s="8"/>
      <c r="J17" s="8"/>
      <c r="K17" s="8"/>
    </row>
    <row r="18" spans="1:11" x14ac:dyDescent="0.2">
      <c r="A18" s="18" t="s">
        <v>96</v>
      </c>
      <c r="B18" s="18" t="s">
        <v>43</v>
      </c>
      <c r="C18" s="18" t="s">
        <v>14</v>
      </c>
      <c r="D18" s="5">
        <v>4.746616808194595E-3</v>
      </c>
      <c r="E18" s="19">
        <f>+D18/VLOOKUP(C18,$H$3:$J$9,3,FALSE)</f>
        <v>8.8666555923270995E-2</v>
      </c>
      <c r="F18" s="20">
        <v>14.188871181186069</v>
      </c>
      <c r="G18" s="8"/>
      <c r="H18" s="8"/>
      <c r="I18" s="8"/>
      <c r="J18" s="8"/>
      <c r="K18" s="8"/>
    </row>
    <row r="19" spans="1:11" x14ac:dyDescent="0.2">
      <c r="A19" s="18" t="s">
        <v>101</v>
      </c>
      <c r="B19" s="18" t="s">
        <v>97</v>
      </c>
      <c r="C19" s="18" t="s">
        <v>14</v>
      </c>
      <c r="D19" s="5">
        <v>2.4619669405797212E-3</v>
      </c>
      <c r="E19" s="19">
        <f>+D19/VLOOKUP(C19,$H$3:$J$9,3,FALSE)</f>
        <v>4.5989414827270578E-2</v>
      </c>
      <c r="F19" s="20">
        <v>3.1647565461141225</v>
      </c>
      <c r="G19" s="8"/>
      <c r="H19" s="8"/>
      <c r="I19" s="8"/>
      <c r="J19" s="8"/>
      <c r="K19" s="8"/>
    </row>
    <row r="20" spans="1:11" x14ac:dyDescent="0.2">
      <c r="A20" s="18" t="s">
        <v>44</v>
      </c>
      <c r="B20" s="18" t="s">
        <v>45</v>
      </c>
      <c r="C20" s="18" t="s">
        <v>14</v>
      </c>
      <c r="D20" s="5">
        <v>3.2397817924167017E-4</v>
      </c>
      <c r="E20" s="19">
        <f>+D20/VLOOKUP(C20,$H$3:$J$9,3,FALSE)</f>
        <v>6.0518955939435071E-3</v>
      </c>
      <c r="F20" s="7">
        <v>6.934234</v>
      </c>
      <c r="G20" s="8"/>
      <c r="H20" s="8"/>
      <c r="I20" s="8"/>
      <c r="J20" s="8"/>
      <c r="K20" s="8"/>
    </row>
    <row r="21" spans="1:11" x14ac:dyDescent="0.2">
      <c r="A21" s="18" t="s">
        <v>100</v>
      </c>
      <c r="B21" s="18" t="s">
        <v>98</v>
      </c>
      <c r="C21" s="18" t="s">
        <v>14</v>
      </c>
      <c r="D21" s="5">
        <v>2.1763723103860374E-4</v>
      </c>
      <c r="E21" s="19">
        <f>+D21/VLOOKUP(C21,$H$3:$J$9,3,FALSE)</f>
        <v>4.0654521939827697E-3</v>
      </c>
      <c r="F21" s="20">
        <v>7.6128270598859755</v>
      </c>
      <c r="G21" s="8"/>
      <c r="H21" s="8"/>
      <c r="I21" s="8"/>
      <c r="J21" s="8"/>
      <c r="K21" s="8"/>
    </row>
    <row r="22" spans="1:11" x14ac:dyDescent="0.2">
      <c r="A22" s="18" t="s">
        <v>46</v>
      </c>
      <c r="B22" s="18" t="s">
        <v>47</v>
      </c>
      <c r="C22" s="18" t="s">
        <v>14</v>
      </c>
      <c r="D22" s="5">
        <v>3.7914613760980833E-4</v>
      </c>
      <c r="E22" s="19">
        <f>+D22/VLOOKUP(C22,$H$3:$J$9,3,FALSE)</f>
        <v>7.0824301964790212E-3</v>
      </c>
      <c r="F22" s="7">
        <v>11.57188</v>
      </c>
      <c r="G22" s="8"/>
      <c r="H22" s="8"/>
      <c r="I22" s="8"/>
      <c r="J22" s="8"/>
      <c r="K22" s="8"/>
    </row>
    <row r="23" spans="1:11" x14ac:dyDescent="0.2">
      <c r="A23" s="18" t="s">
        <v>99</v>
      </c>
      <c r="B23" s="18" t="s">
        <v>48</v>
      </c>
      <c r="C23" s="18" t="s">
        <v>14</v>
      </c>
      <c r="D23" s="5">
        <v>4.4839768037783833E-4</v>
      </c>
      <c r="E23" s="19">
        <f>+D23/VLOOKUP(C23,$H$3:$J$9,3,FALSE)</f>
        <v>8.3760454255435782E-3</v>
      </c>
      <c r="F23" s="20">
        <v>13.345195729536933</v>
      </c>
      <c r="G23" s="8"/>
      <c r="H23" s="8"/>
      <c r="I23" s="8"/>
      <c r="J23" s="8"/>
      <c r="K23" s="8"/>
    </row>
    <row r="24" spans="1:11" x14ac:dyDescent="0.2">
      <c r="A24" s="18" t="s">
        <v>49</v>
      </c>
      <c r="B24" s="18" t="s">
        <v>50</v>
      </c>
      <c r="C24" s="18" t="s">
        <v>17</v>
      </c>
      <c r="D24" s="5">
        <v>9.0910658713640152E-2</v>
      </c>
      <c r="E24" s="19">
        <f>+D24/VLOOKUP(C24,$H$3:$J$9,3,FALSE)</f>
        <v>0.6152884609682957</v>
      </c>
      <c r="F24" s="7">
        <v>3.7710819999999998</v>
      </c>
      <c r="G24" s="8"/>
    </row>
    <row r="25" spans="1:11" x14ac:dyDescent="0.2">
      <c r="A25" s="18" t="s">
        <v>51</v>
      </c>
      <c r="B25" s="18" t="s">
        <v>52</v>
      </c>
      <c r="C25" s="18" t="s">
        <v>17</v>
      </c>
      <c r="D25" s="5">
        <v>2.9908869770074523E-2</v>
      </c>
      <c r="E25" s="19">
        <f>+D25/VLOOKUP(C25,$H$3:$J$9,3,FALSE)</f>
        <v>0.20242491596168832</v>
      </c>
      <c r="F25" s="7">
        <v>8.256786</v>
      </c>
    </row>
    <row r="26" spans="1:11" x14ac:dyDescent="0.2">
      <c r="A26" s="18" t="s">
        <v>53</v>
      </c>
      <c r="B26" s="18" t="s">
        <v>54</v>
      </c>
      <c r="C26" s="18" t="s">
        <v>17</v>
      </c>
      <c r="D26" s="5">
        <v>1.8043816421823847E-2</v>
      </c>
      <c r="E26" s="19">
        <f>+D26/VLOOKUP(C26,$H$3:$J$9,3,FALSE)</f>
        <v>0.1221215663077436</v>
      </c>
      <c r="F26" s="7">
        <v>6.4199849999999996</v>
      </c>
    </row>
    <row r="27" spans="1:11" x14ac:dyDescent="0.2">
      <c r="A27" s="18" t="s">
        <v>55</v>
      </c>
      <c r="B27" s="18" t="s">
        <v>56</v>
      </c>
      <c r="C27" s="18" t="s">
        <v>17</v>
      </c>
      <c r="D27" s="5">
        <v>8.8895620327317758E-3</v>
      </c>
      <c r="E27" s="19">
        <f>+D27/VLOOKUP(C27,$H$3:$J$9,3,FALSE)</f>
        <v>6.0165056762272337E-2</v>
      </c>
      <c r="F27" s="7">
        <v>5.0197830000000003</v>
      </c>
    </row>
    <row r="28" spans="1:11" x14ac:dyDescent="0.2">
      <c r="A28" s="18" t="s">
        <v>57</v>
      </c>
      <c r="B28" s="18" t="s">
        <v>58</v>
      </c>
      <c r="C28" s="18" t="s">
        <v>20</v>
      </c>
      <c r="D28" s="5">
        <v>0.10144627808297399</v>
      </c>
      <c r="E28" s="19">
        <f>+D28/VLOOKUP(C28,$H$3:$J$9,3,FALSE)</f>
        <v>0.37746109721319193</v>
      </c>
      <c r="F28" s="7">
        <v>2.0115620000000001</v>
      </c>
    </row>
    <row r="29" spans="1:11" x14ac:dyDescent="0.2">
      <c r="A29" s="18" t="s">
        <v>59</v>
      </c>
      <c r="B29" s="18" t="s">
        <v>60</v>
      </c>
      <c r="C29" s="18" t="s">
        <v>20</v>
      </c>
      <c r="D29" s="5">
        <v>9.2665330596136075E-2</v>
      </c>
      <c r="E29" s="19">
        <f>+D29/VLOOKUP(C29,$H$3:$J$9,3,FALSE)</f>
        <v>0.34478896635155182</v>
      </c>
      <c r="F29" s="7">
        <v>9.4702710000000003</v>
      </c>
    </row>
    <row r="30" spans="1:11" x14ac:dyDescent="0.2">
      <c r="A30" s="18" t="s">
        <v>61</v>
      </c>
      <c r="B30" s="18" t="s">
        <v>62</v>
      </c>
      <c r="C30" s="18" t="s">
        <v>20</v>
      </c>
      <c r="D30" s="5">
        <v>4.4118835610212091E-2</v>
      </c>
      <c r="E30" s="19">
        <f>+D30/VLOOKUP(C30,$H$3:$J$9,3,FALSE)</f>
        <v>0.16415727034932043</v>
      </c>
      <c r="F30" s="7">
        <v>5.1608309999999999</v>
      </c>
    </row>
    <row r="31" spans="1:11" x14ac:dyDescent="0.2">
      <c r="A31" s="18" t="s">
        <v>63</v>
      </c>
      <c r="B31" s="18" t="s">
        <v>64</v>
      </c>
      <c r="C31" s="18" t="s">
        <v>20</v>
      </c>
      <c r="D31" s="5">
        <v>3.048080421023663E-2</v>
      </c>
      <c r="E31" s="19">
        <f>+D31/VLOOKUP(C31,$H$3:$J$9,3,FALSE)</f>
        <v>0.11341291192295963</v>
      </c>
      <c r="F31" s="7">
        <v>3.9142290000000002</v>
      </c>
    </row>
    <row r="32" spans="1:11" x14ac:dyDescent="0.2">
      <c r="A32" s="18" t="s">
        <v>65</v>
      </c>
      <c r="B32" s="18" t="s">
        <v>66</v>
      </c>
      <c r="C32" s="18" t="s">
        <v>20</v>
      </c>
      <c r="D32" s="5">
        <v>4.8310649596739684E-5</v>
      </c>
      <c r="E32" s="19">
        <f>+D32/VLOOKUP(C32,$H$3:$J$9,3,FALSE)</f>
        <v>1.7975416297631432E-4</v>
      </c>
      <c r="F32" s="14">
        <v>11.166148</v>
      </c>
    </row>
    <row r="33" spans="1:6" x14ac:dyDescent="0.2">
      <c r="A33" s="18" t="s">
        <v>67</v>
      </c>
      <c r="B33" s="18" t="s">
        <v>68</v>
      </c>
      <c r="C33" s="18" t="s">
        <v>23</v>
      </c>
      <c r="D33" s="5">
        <v>4.5968931288562234E-2</v>
      </c>
      <c r="E33" s="19">
        <f>+D33/VLOOKUP(C33,$H$3:$J$9,3,FALSE)</f>
        <v>0.56500505110603372</v>
      </c>
      <c r="F33" s="7">
        <v>9.1062569999999994</v>
      </c>
    </row>
    <row r="34" spans="1:6" x14ac:dyDescent="0.2">
      <c r="A34" s="18" t="s">
        <v>69</v>
      </c>
      <c r="B34" s="18" t="s">
        <v>70</v>
      </c>
      <c r="C34" s="18" t="s">
        <v>23</v>
      </c>
      <c r="D34" s="5">
        <v>2.1550877683227158E-2</v>
      </c>
      <c r="E34" s="19">
        <f>+D34/VLOOKUP(C34,$H$3:$J$9,3,FALSE)</f>
        <v>0.26488226733740278</v>
      </c>
      <c r="F34" s="7">
        <v>6.5262739999999999</v>
      </c>
    </row>
    <row r="35" spans="1:6" x14ac:dyDescent="0.2">
      <c r="A35" s="18" t="s">
        <v>71</v>
      </c>
      <c r="B35" s="18" t="s">
        <v>72</v>
      </c>
      <c r="C35" s="18" t="s">
        <v>23</v>
      </c>
      <c r="D35" s="5">
        <v>1.1459669594103907E-2</v>
      </c>
      <c r="E35" s="19">
        <f>+D35/VLOOKUP(C35,$H$3:$J$9,3,FALSE)</f>
        <v>0.14085102749138653</v>
      </c>
      <c r="F35" s="7">
        <v>5.6446870000000002</v>
      </c>
    </row>
    <row r="36" spans="1:6" x14ac:dyDescent="0.2">
      <c r="A36" s="18" t="s">
        <v>73</v>
      </c>
      <c r="B36" s="18" t="s">
        <v>74</v>
      </c>
      <c r="C36" s="18" t="s">
        <v>23</v>
      </c>
      <c r="D36" s="5">
        <v>1.8306557834774713E-3</v>
      </c>
      <c r="E36" s="19">
        <f>+D36/VLOOKUP(C36,$H$3:$J$9,3,FALSE)</f>
        <v>2.2500626738707796E-2</v>
      </c>
      <c r="F36" s="7">
        <v>2.5626730000000002</v>
      </c>
    </row>
    <row r="37" spans="1:6" x14ac:dyDescent="0.2">
      <c r="A37" s="18" t="s">
        <v>75</v>
      </c>
      <c r="B37" s="18" t="s">
        <v>76</v>
      </c>
      <c r="C37" s="18" t="s">
        <v>23</v>
      </c>
      <c r="D37" s="15">
        <v>5.5007862319485245E-4</v>
      </c>
      <c r="E37" s="19">
        <f>+D37/VLOOKUP(C37,$H$3:$J$9,3,FALSE)</f>
        <v>6.7610273264689822E-3</v>
      </c>
      <c r="F37" s="14">
        <v>11.168595</v>
      </c>
    </row>
    <row r="38" spans="1:6" x14ac:dyDescent="0.2">
      <c r="A38" s="18" t="s">
        <v>77</v>
      </c>
      <c r="B38" s="18" t="s">
        <v>78</v>
      </c>
      <c r="C38" s="18" t="s">
        <v>26</v>
      </c>
      <c r="D38" s="5">
        <v>4.7990790154145693E-3</v>
      </c>
      <c r="E38" s="19">
        <f>+D38/VLOOKUP(C38,$H$3:$J$9,3,FALSE)</f>
        <v>0.57600321380664954</v>
      </c>
      <c r="F38" s="7">
        <v>3.679011</v>
      </c>
    </row>
    <row r="39" spans="1:6" x14ac:dyDescent="0.2">
      <c r="A39" s="18" t="s">
        <v>79</v>
      </c>
      <c r="B39" s="18" t="s">
        <v>80</v>
      </c>
      <c r="C39" s="18" t="s">
        <v>26</v>
      </c>
      <c r="D39" s="5">
        <v>3.5326088994822157E-3</v>
      </c>
      <c r="E39" s="19">
        <f>+D39/VLOOKUP(C39,$H$3:$J$9,3,FALSE)</f>
        <v>0.42399678619335079</v>
      </c>
      <c r="F39" s="7">
        <v>6.8601229999999997</v>
      </c>
    </row>
  </sheetData>
  <autoFilter ref="A1:F39" xr:uid="{6807D0E5-5632-4FC7-86F8-4EC3372D8838}"/>
  <mergeCells count="1"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2017-11-14T19:14:36Z</dcterms:created>
  <dcterms:modified xsi:type="dcterms:W3CDTF">2017-11-14T22:39:53Z</dcterms:modified>
</cp:coreProperties>
</file>