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colombia\"/>
    </mc:Choice>
  </mc:AlternateContent>
  <xr:revisionPtr revIDLastSave="0" documentId="13_ncr:1_{4B362C5F-C2CD-40D5-9FD8-6EDD52BF15E9}" xr6:coauthVersionLast="28" xr6:coauthVersionMax="28" xr10:uidLastSave="{00000000-0000-0000-0000-000000000000}"/>
  <bookViews>
    <workbookView xWindow="4200" yWindow="18075" windowWidth="14115" windowHeight="4440" xr2:uid="{00000000-000D-0000-FFFF-FFFF00000000}"/>
  </bookViews>
  <sheets>
    <sheet name="display" sheetId="5" r:id="rId1"/>
    <sheet name="fras_cash" sheetId="16" r:id="rId2"/>
    <sheet name="swap_implied_path" sheetId="15" r:id="rId3"/>
    <sheet name="instruments" sheetId="4" r:id="rId4"/>
    <sheet name="term_premia" sheetId="10" r:id="rId5"/>
    <sheet name="paths" sheetId="9" r:id="rId6"/>
    <sheet name="path_distribution" sheetId="11" r:id="rId7"/>
    <sheet name="funding_rate" sheetId="14" r:id="rId8"/>
  </sheets>
  <calcPr calcId="171027"/>
  <fileRecoveryPr autoRecover="0"/>
</workbook>
</file>

<file path=xl/calcChain.xml><?xml version="1.0" encoding="utf-8"?>
<calcChain xmlns="http://schemas.openxmlformats.org/spreadsheetml/2006/main">
  <c r="D46" i="5" l="1"/>
  <c r="E46" i="5"/>
  <c r="F46" i="5"/>
  <c r="G46" i="5"/>
  <c r="H46" i="5"/>
  <c r="I46" i="5"/>
  <c r="J46" i="5"/>
  <c r="K46" i="5"/>
  <c r="L46" i="5"/>
  <c r="D47" i="5"/>
  <c r="E47" i="5"/>
  <c r="F47" i="5"/>
  <c r="G47" i="5"/>
  <c r="H47" i="5"/>
  <c r="I47" i="5"/>
  <c r="J47" i="5"/>
  <c r="K47" i="5"/>
  <c r="L47" i="5"/>
  <c r="E48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G50" i="5"/>
  <c r="H50" i="5"/>
  <c r="I50" i="5"/>
  <c r="J50" i="5"/>
  <c r="K50" i="5"/>
  <c r="L50" i="5"/>
  <c r="H51" i="5"/>
  <c r="I51" i="5"/>
  <c r="J51" i="5"/>
  <c r="K51" i="5"/>
  <c r="L51" i="5"/>
  <c r="I52" i="5"/>
  <c r="J52" i="5"/>
  <c r="K52" i="5"/>
  <c r="L52" i="5"/>
  <c r="J53" i="5"/>
  <c r="K53" i="5"/>
  <c r="L53" i="5"/>
  <c r="K54" i="5"/>
  <c r="L54" i="5"/>
  <c r="L55" i="5"/>
  <c r="B56" i="5"/>
  <c r="B55" i="5"/>
  <c r="B53" i="5"/>
  <c r="B54" i="5"/>
  <c r="C46" i="5"/>
  <c r="B41" i="5" l="1"/>
  <c r="C41" i="5"/>
  <c r="D41" i="5"/>
  <c r="E41" i="5"/>
  <c r="F41" i="5"/>
  <c r="G41" i="5"/>
  <c r="H41" i="5"/>
  <c r="I41" i="5"/>
  <c r="J41" i="5"/>
  <c r="K41" i="5"/>
  <c r="L41" i="5"/>
  <c r="B42" i="5"/>
  <c r="C42" i="5"/>
  <c r="D42" i="5"/>
  <c r="E42" i="5"/>
  <c r="F42" i="5"/>
  <c r="G42" i="5"/>
  <c r="H42" i="5"/>
  <c r="I42" i="5"/>
  <c r="J42" i="5"/>
  <c r="K42" i="5"/>
  <c r="L42" i="5"/>
  <c r="B39" i="5"/>
  <c r="C39" i="5"/>
  <c r="D39" i="5"/>
  <c r="E39" i="5"/>
  <c r="F39" i="5"/>
  <c r="G39" i="5"/>
  <c r="H39" i="5"/>
  <c r="I39" i="5"/>
  <c r="J39" i="5"/>
  <c r="K39" i="5"/>
  <c r="L39" i="5"/>
  <c r="B40" i="5"/>
  <c r="C40" i="5"/>
  <c r="D40" i="5"/>
  <c r="E40" i="5"/>
  <c r="F40" i="5"/>
  <c r="G40" i="5"/>
  <c r="H40" i="5"/>
  <c r="I40" i="5"/>
  <c r="J40" i="5"/>
  <c r="K40" i="5"/>
  <c r="L40" i="5"/>
  <c r="B47" i="5" l="1"/>
  <c r="B48" i="5"/>
  <c r="B49" i="5"/>
  <c r="B50" i="5"/>
  <c r="B51" i="5"/>
  <c r="B52" i="5"/>
  <c r="C25" i="5" l="1"/>
  <c r="C26" i="5"/>
  <c r="C27" i="5"/>
  <c r="C34" i="5" l="1"/>
  <c r="C35" i="5"/>
  <c r="C36" i="5"/>
  <c r="C37" i="5"/>
  <c r="C38" i="5"/>
  <c r="C33" i="5"/>
  <c r="E23" i="5" l="1"/>
  <c r="K33" i="5" l="1"/>
  <c r="L33" i="5"/>
  <c r="K34" i="5"/>
  <c r="L34" i="5"/>
  <c r="K35" i="5"/>
  <c r="L35" i="5"/>
  <c r="K36" i="5"/>
  <c r="L36" i="5"/>
  <c r="K37" i="5"/>
  <c r="L37" i="5"/>
  <c r="K38" i="5"/>
  <c r="L38" i="5"/>
  <c r="K32" i="5"/>
  <c r="L32" i="5"/>
  <c r="C10" i="5" l="1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B10" i="5"/>
  <c r="B11" i="5"/>
  <c r="B12" i="5"/>
  <c r="B13" i="5"/>
  <c r="B14" i="5"/>
  <c r="B15" i="5"/>
  <c r="B16" i="5"/>
  <c r="B17" i="5"/>
  <c r="B18" i="5"/>
  <c r="B19" i="5"/>
  <c r="B20" i="5"/>
  <c r="C9" i="5"/>
  <c r="D9" i="5"/>
  <c r="E9" i="5"/>
  <c r="F9" i="5"/>
  <c r="B9" i="5"/>
  <c r="E7" i="5"/>
  <c r="D7" i="5"/>
  <c r="C7" i="5"/>
  <c r="B3" i="5" l="1"/>
  <c r="B25" i="5" l="1"/>
  <c r="B26" i="5"/>
  <c r="B27" i="5"/>
  <c r="C24" i="5"/>
  <c r="B24" i="5"/>
  <c r="B33" i="5" l="1"/>
  <c r="D33" i="5"/>
  <c r="E33" i="5"/>
  <c r="F33" i="5"/>
  <c r="G33" i="5"/>
  <c r="H33" i="5"/>
  <c r="I33" i="5"/>
  <c r="J33" i="5"/>
  <c r="B34" i="5"/>
  <c r="D34" i="5"/>
  <c r="E34" i="5"/>
  <c r="F34" i="5"/>
  <c r="G34" i="5"/>
  <c r="H34" i="5"/>
  <c r="I34" i="5"/>
  <c r="J34" i="5"/>
  <c r="B35" i="5"/>
  <c r="D35" i="5"/>
  <c r="E35" i="5"/>
  <c r="F35" i="5"/>
  <c r="G35" i="5"/>
  <c r="H35" i="5"/>
  <c r="I35" i="5"/>
  <c r="J35" i="5"/>
  <c r="B36" i="5"/>
  <c r="D36" i="5"/>
  <c r="E36" i="5"/>
  <c r="F36" i="5"/>
  <c r="G36" i="5"/>
  <c r="H36" i="5"/>
  <c r="I36" i="5"/>
  <c r="J36" i="5"/>
  <c r="B37" i="5"/>
  <c r="D37" i="5"/>
  <c r="E37" i="5"/>
  <c r="F37" i="5"/>
  <c r="G37" i="5"/>
  <c r="H37" i="5"/>
  <c r="I37" i="5"/>
  <c r="J37" i="5"/>
  <c r="B38" i="5"/>
  <c r="D38" i="5"/>
  <c r="E38" i="5"/>
  <c r="F38" i="5"/>
  <c r="G38" i="5"/>
  <c r="H38" i="5"/>
  <c r="I38" i="5"/>
  <c r="J38" i="5"/>
  <c r="D32" i="5"/>
  <c r="E32" i="5"/>
  <c r="F32" i="5"/>
  <c r="G32" i="5"/>
  <c r="H32" i="5"/>
  <c r="I32" i="5"/>
  <c r="J32" i="5"/>
  <c r="B32" i="5"/>
</calcChain>
</file>

<file path=xl/sharedStrings.xml><?xml version="1.0" encoding="utf-8"?>
<sst xmlns="http://schemas.openxmlformats.org/spreadsheetml/2006/main" count="87" uniqueCount="67">
  <si>
    <t>instrument</t>
  </si>
  <si>
    <t>yield</t>
  </si>
  <si>
    <t>days_to_maturity</t>
  </si>
  <si>
    <t>dove</t>
  </si>
  <si>
    <t>central</t>
  </si>
  <si>
    <t>hawk</t>
  </si>
  <si>
    <t>expected</t>
  </si>
  <si>
    <t>duration</t>
  </si>
  <si>
    <t>Instrumento</t>
  </si>
  <si>
    <t>Market</t>
  </si>
  <si>
    <t>Δ</t>
  </si>
  <si>
    <t>Valuation</t>
  </si>
  <si>
    <t>Dove</t>
  </si>
  <si>
    <t>Central</t>
  </si>
  <si>
    <t>Hawk</t>
  </si>
  <si>
    <t>Tenor</t>
  </si>
  <si>
    <t>tenor</t>
  </si>
  <si>
    <t>fra</t>
  </si>
  <si>
    <t>FRA</t>
  </si>
  <si>
    <t>date</t>
  </si>
  <si>
    <t>maturity_date</t>
  </si>
  <si>
    <t>delta</t>
  </si>
  <si>
    <t>premia</t>
  </si>
  <si>
    <t>Premium</t>
  </si>
  <si>
    <t>Instruments Fair Values</t>
  </si>
  <si>
    <t>scenario</t>
  </si>
  <si>
    <t>probability</t>
  </si>
  <si>
    <t>Expected</t>
  </si>
  <si>
    <t>Probability</t>
  </si>
  <si>
    <t>Macroeconomic Scenarios</t>
  </si>
  <si>
    <t>Term[d]</t>
  </si>
  <si>
    <t>Interest Rate</t>
  </si>
  <si>
    <t>yield_buffer_1M</t>
  </si>
  <si>
    <t>yield_buffer_3M</t>
  </si>
  <si>
    <t>1M Carry</t>
  </si>
  <si>
    <t>3M Carry</t>
  </si>
  <si>
    <t>Term premia</t>
  </si>
  <si>
    <t>Funding Rate (1M)</t>
  </si>
  <si>
    <t>Colombia Rates Outlook</t>
  </si>
  <si>
    <t>COLTES 5 11/21/18</t>
  </si>
  <si>
    <t>COLTES 7 09/11/19</t>
  </si>
  <si>
    <t>COLTES 11 07/24/20</t>
  </si>
  <si>
    <t>COLTES 7 05/04/22</t>
  </si>
  <si>
    <t>COLTES 10 07/24/24</t>
  </si>
  <si>
    <t>COLTES 7 1/2 08/26/26</t>
  </si>
  <si>
    <t>COLTES 7 3/4 09/18/30</t>
  </si>
  <si>
    <t>Repo</t>
  </si>
  <si>
    <t>implied_path</t>
  </si>
  <si>
    <t>delta_tpm</t>
  </si>
  <si>
    <t>estimated</t>
  </si>
  <si>
    <t>market</t>
  </si>
  <si>
    <t>CORRRMIN Index</t>
  </si>
  <si>
    <t xml:space="preserve">           </t>
  </si>
  <si>
    <t>Tes 2019</t>
  </si>
  <si>
    <t>Tes 2020</t>
  </si>
  <si>
    <t>Tes 2022</t>
  </si>
  <si>
    <t>Tes 2024</t>
  </si>
  <si>
    <t>Tes 2026</t>
  </si>
  <si>
    <t>FRAs Matrix</t>
  </si>
  <si>
    <t>COLTES 6 1/4 11/26/25</t>
  </si>
  <si>
    <t>COLTES 6 04/28/28</t>
  </si>
  <si>
    <t>COLTES 7 06/30/32</t>
  </si>
  <si>
    <t>Tes 2032</t>
  </si>
  <si>
    <t>Tes 2018</t>
  </si>
  <si>
    <t>Tes 2025</t>
  </si>
  <si>
    <t>Tes 2028</t>
  </si>
  <si>
    <t>Tes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</si>
</sst>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46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4" xfId="0" applyFont="1" applyBorder="1"/>
    <xf numFmtId="10" fontId="5" fillId="0" borderId="0" xfId="1" applyNumberFormat="1" applyFont="1" applyBorder="1" applyAlignment="1">
      <alignment horizontal="center"/>
    </xf>
    <xf numFmtId="10" fontId="5" fillId="0" borderId="0" xfId="0" applyNumberFormat="1" applyFont="1"/>
    <xf numFmtId="164" fontId="6" fillId="0" borderId="0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5" fillId="0" borderId="2" xfId="0" applyFont="1" applyBorder="1"/>
    <xf numFmtId="164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0" fontId="6" fillId="0" borderId="9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0" fontId="6" fillId="0" borderId="0" xfId="1" applyNumberFormat="1" applyFont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Monetary policy scenarios</a:t>
            </a:r>
          </a:p>
        </c:rich>
      </c:tx>
      <c:layout>
        <c:manualLayout>
          <c:xMode val="edge"/>
          <c:yMode val="edge"/>
          <c:x val="0.3463407645001394"/>
          <c:y val="3.520033852507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5882378088496983E-2"/>
          <c:y val="0.14889115184430865"/>
          <c:w val="0.84902916112808569"/>
          <c:h val="0.70291387816868467"/>
        </c:manualLayout>
      </c:layout>
      <c:lineChart>
        <c:grouping val="standard"/>
        <c:varyColors val="0"/>
        <c:ser>
          <c:idx val="0"/>
          <c:order val="0"/>
          <c:tx>
            <c:strRef>
              <c:f>paths!$B$1</c:f>
              <c:strCache>
                <c:ptCount val="1"/>
                <c:pt idx="0">
                  <c:v>dove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43186</c:v>
                </c:pt>
                <c:pt idx="1">
                  <c:v>43189</c:v>
                </c:pt>
                <c:pt idx="2">
                  <c:v>43219</c:v>
                </c:pt>
                <c:pt idx="3">
                  <c:v>43249</c:v>
                </c:pt>
                <c:pt idx="4">
                  <c:v>43279</c:v>
                </c:pt>
                <c:pt idx="5">
                  <c:v>43309</c:v>
                </c:pt>
                <c:pt idx="6">
                  <c:v>43339</c:v>
                </c:pt>
                <c:pt idx="7">
                  <c:v>43369</c:v>
                </c:pt>
                <c:pt idx="8">
                  <c:v>43399</c:v>
                </c:pt>
                <c:pt idx="9">
                  <c:v>43429</c:v>
                </c:pt>
                <c:pt idx="10">
                  <c:v>43459</c:v>
                </c:pt>
                <c:pt idx="11">
                  <c:v>43482</c:v>
                </c:pt>
                <c:pt idx="12">
                  <c:v>43494</c:v>
                </c:pt>
                <c:pt idx="13">
                  <c:v>43524</c:v>
                </c:pt>
                <c:pt idx="14">
                  <c:v>43554</c:v>
                </c:pt>
                <c:pt idx="15">
                  <c:v>43584</c:v>
                </c:pt>
                <c:pt idx="16">
                  <c:v>43614</c:v>
                </c:pt>
                <c:pt idx="17">
                  <c:v>43644</c:v>
                </c:pt>
                <c:pt idx="18">
                  <c:v>43674</c:v>
                </c:pt>
                <c:pt idx="19">
                  <c:v>43704</c:v>
                </c:pt>
                <c:pt idx="20">
                  <c:v>43734</c:v>
                </c:pt>
                <c:pt idx="21">
                  <c:v>43764</c:v>
                </c:pt>
                <c:pt idx="22">
                  <c:v>43794</c:v>
                </c:pt>
                <c:pt idx="23">
                  <c:v>43824</c:v>
                </c:pt>
                <c:pt idx="24">
                  <c:v>44162</c:v>
                </c:pt>
                <c:pt idx="25">
                  <c:v>44527</c:v>
                </c:pt>
                <c:pt idx="26">
                  <c:v>44892</c:v>
                </c:pt>
                <c:pt idx="27">
                  <c:v>45257</c:v>
                </c:pt>
                <c:pt idx="28">
                  <c:v>45623</c:v>
                </c:pt>
              </c:numCache>
            </c:numRef>
          </c:cat>
          <c:val>
            <c:numRef>
              <c:f>paths!$B$2:$B$30</c:f>
              <c:numCache>
                <c:formatCode>General</c:formatCode>
                <c:ptCount val="29"/>
                <c:pt idx="0">
                  <c:v>4.4999999999999998E-2</c:v>
                </c:pt>
                <c:pt idx="1">
                  <c:v>4.2500000000000003E-2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4.2500000000000003E-2</c:v>
                </c:pt>
                <c:pt idx="12">
                  <c:v>4.2500000000000003E-2</c:v>
                </c:pt>
                <c:pt idx="13">
                  <c:v>4.2500000000000003E-2</c:v>
                </c:pt>
                <c:pt idx="14">
                  <c:v>4.2500000000000003E-2</c:v>
                </c:pt>
                <c:pt idx="15">
                  <c:v>4.2500000000000003E-2</c:v>
                </c:pt>
                <c:pt idx="16">
                  <c:v>4.2500000000000003E-2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9-4040-AB6D-C18BFEFC644C}"/>
            </c:ext>
          </c:extLst>
        </c:ser>
        <c:ser>
          <c:idx val="1"/>
          <c:order val="1"/>
          <c:tx>
            <c:strRef>
              <c:f>paths!$C$1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43186</c:v>
                </c:pt>
                <c:pt idx="1">
                  <c:v>43189</c:v>
                </c:pt>
                <c:pt idx="2">
                  <c:v>43219</c:v>
                </c:pt>
                <c:pt idx="3">
                  <c:v>43249</c:v>
                </c:pt>
                <c:pt idx="4">
                  <c:v>43279</c:v>
                </c:pt>
                <c:pt idx="5">
                  <c:v>43309</c:v>
                </c:pt>
                <c:pt idx="6">
                  <c:v>43339</c:v>
                </c:pt>
                <c:pt idx="7">
                  <c:v>43369</c:v>
                </c:pt>
                <c:pt idx="8">
                  <c:v>43399</c:v>
                </c:pt>
                <c:pt idx="9">
                  <c:v>43429</c:v>
                </c:pt>
                <c:pt idx="10">
                  <c:v>43459</c:v>
                </c:pt>
                <c:pt idx="11">
                  <c:v>43482</c:v>
                </c:pt>
                <c:pt idx="12">
                  <c:v>43494</c:v>
                </c:pt>
                <c:pt idx="13">
                  <c:v>43524</c:v>
                </c:pt>
                <c:pt idx="14">
                  <c:v>43554</c:v>
                </c:pt>
                <c:pt idx="15">
                  <c:v>43584</c:v>
                </c:pt>
                <c:pt idx="16">
                  <c:v>43614</c:v>
                </c:pt>
                <c:pt idx="17">
                  <c:v>43644</c:v>
                </c:pt>
                <c:pt idx="18">
                  <c:v>43674</c:v>
                </c:pt>
                <c:pt idx="19">
                  <c:v>43704</c:v>
                </c:pt>
                <c:pt idx="20">
                  <c:v>43734</c:v>
                </c:pt>
                <c:pt idx="21">
                  <c:v>43764</c:v>
                </c:pt>
                <c:pt idx="22">
                  <c:v>43794</c:v>
                </c:pt>
                <c:pt idx="23">
                  <c:v>43824</c:v>
                </c:pt>
                <c:pt idx="24">
                  <c:v>44162</c:v>
                </c:pt>
                <c:pt idx="25">
                  <c:v>44527</c:v>
                </c:pt>
                <c:pt idx="26">
                  <c:v>44892</c:v>
                </c:pt>
                <c:pt idx="27">
                  <c:v>45257</c:v>
                </c:pt>
                <c:pt idx="28">
                  <c:v>45623</c:v>
                </c:pt>
              </c:numCache>
            </c:numRef>
          </c:cat>
          <c:val>
            <c:numRef>
              <c:f>paths!$C$2:$C$30</c:f>
              <c:numCache>
                <c:formatCode>General</c:formatCode>
                <c:ptCount val="29"/>
                <c:pt idx="0">
                  <c:v>4.4999999999999998E-2</c:v>
                </c:pt>
                <c:pt idx="1">
                  <c:v>4.2500000000000003E-2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4.2500000000000003E-2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4.7500000000000001E-2</c:v>
                </c:pt>
                <c:pt idx="20">
                  <c:v>4.7500000000000001E-2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4.7500000000000001E-2</c:v>
                </c:pt>
                <c:pt idx="24">
                  <c:v>4.7500000000000001E-2</c:v>
                </c:pt>
                <c:pt idx="25">
                  <c:v>4.7500000000000001E-2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4.7500000000000001E-2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9-4040-AB6D-C18BFEFC644C}"/>
            </c:ext>
          </c:extLst>
        </c:ser>
        <c:ser>
          <c:idx val="2"/>
          <c:order val="2"/>
          <c:tx>
            <c:strRef>
              <c:f>paths!$D$1</c:f>
              <c:strCache>
                <c:ptCount val="1"/>
                <c:pt idx="0">
                  <c:v>hawk</c:v>
                </c:pt>
              </c:strCache>
            </c:strRef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paths!$A$2:$A$30</c:f>
              <c:numCache>
                <c:formatCode>m/d/yyyy</c:formatCode>
                <c:ptCount val="29"/>
                <c:pt idx="0">
                  <c:v>43186</c:v>
                </c:pt>
                <c:pt idx="1">
                  <c:v>43189</c:v>
                </c:pt>
                <c:pt idx="2">
                  <c:v>43219</c:v>
                </c:pt>
                <c:pt idx="3">
                  <c:v>43249</c:v>
                </c:pt>
                <c:pt idx="4">
                  <c:v>43279</c:v>
                </c:pt>
                <c:pt idx="5">
                  <c:v>43309</c:v>
                </c:pt>
                <c:pt idx="6">
                  <c:v>43339</c:v>
                </c:pt>
                <c:pt idx="7">
                  <c:v>43369</c:v>
                </c:pt>
                <c:pt idx="8">
                  <c:v>43399</c:v>
                </c:pt>
                <c:pt idx="9">
                  <c:v>43429</c:v>
                </c:pt>
                <c:pt idx="10">
                  <c:v>43459</c:v>
                </c:pt>
                <c:pt idx="11">
                  <c:v>43482</c:v>
                </c:pt>
                <c:pt idx="12">
                  <c:v>43494</c:v>
                </c:pt>
                <c:pt idx="13">
                  <c:v>43524</c:v>
                </c:pt>
                <c:pt idx="14">
                  <c:v>43554</c:v>
                </c:pt>
                <c:pt idx="15">
                  <c:v>43584</c:v>
                </c:pt>
                <c:pt idx="16">
                  <c:v>43614</c:v>
                </c:pt>
                <c:pt idx="17">
                  <c:v>43644</c:v>
                </c:pt>
                <c:pt idx="18">
                  <c:v>43674</c:v>
                </c:pt>
                <c:pt idx="19">
                  <c:v>43704</c:v>
                </c:pt>
                <c:pt idx="20">
                  <c:v>43734</c:v>
                </c:pt>
                <c:pt idx="21">
                  <c:v>43764</c:v>
                </c:pt>
                <c:pt idx="22">
                  <c:v>43794</c:v>
                </c:pt>
                <c:pt idx="23">
                  <c:v>43824</c:v>
                </c:pt>
                <c:pt idx="24">
                  <c:v>44162</c:v>
                </c:pt>
                <c:pt idx="25">
                  <c:v>44527</c:v>
                </c:pt>
                <c:pt idx="26">
                  <c:v>44892</c:v>
                </c:pt>
                <c:pt idx="27">
                  <c:v>45257</c:v>
                </c:pt>
                <c:pt idx="28">
                  <c:v>45623</c:v>
                </c:pt>
              </c:numCache>
            </c:numRef>
          </c:cat>
          <c:val>
            <c:numRef>
              <c:f>paths!$D$2:$D$30</c:f>
              <c:numCache>
                <c:formatCode>General</c:formatCode>
                <c:ptCount val="29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4.7500000000000001E-2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9-4040-AB6D-C18BFEFC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3826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in val="3.7500000000000006E-2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4990858566621"/>
          <c:y val="0.64632708295285879"/>
          <c:w val="0.1260755811627611"/>
          <c:h val="0.14718681176987278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Rate in Fixed COP / IBR Curve</a:t>
            </a:r>
          </a:p>
        </c:rich>
      </c:tx>
      <c:layout>
        <c:manualLayout>
          <c:xMode val="edge"/>
          <c:yMode val="edge"/>
          <c:x val="0.30511921865613451"/>
          <c:y val="2.895496583144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414496132944"/>
          <c:y val="0.13059151622011442"/>
          <c:w val="0.7165265353272362"/>
          <c:h val="0.67726254247543149"/>
        </c:manualLayout>
      </c:layout>
      <c:lineChart>
        <c:grouping val="standard"/>
        <c:varyColors val="0"/>
        <c:ser>
          <c:idx val="0"/>
          <c:order val="0"/>
          <c:tx>
            <c:v>Implied path</c:v>
          </c:tx>
          <c:spPr>
            <a:ln w="2222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43186</c:v>
                </c:pt>
                <c:pt idx="1">
                  <c:v>43187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43284</c:v>
                </c:pt>
                <c:pt idx="7">
                  <c:v>43309</c:v>
                </c:pt>
                <c:pt idx="8">
                  <c:v>43339</c:v>
                </c:pt>
                <c:pt idx="9">
                  <c:v>43369</c:v>
                </c:pt>
                <c:pt idx="10">
                  <c:v>43376</c:v>
                </c:pt>
                <c:pt idx="11">
                  <c:v>43399</c:v>
                </c:pt>
                <c:pt idx="12">
                  <c:v>43429</c:v>
                </c:pt>
                <c:pt idx="13">
                  <c:v>43459</c:v>
                </c:pt>
                <c:pt idx="14">
                  <c:v>43468</c:v>
                </c:pt>
                <c:pt idx="15">
                  <c:v>43482</c:v>
                </c:pt>
                <c:pt idx="16">
                  <c:v>43494</c:v>
                </c:pt>
                <c:pt idx="17">
                  <c:v>43524</c:v>
                </c:pt>
                <c:pt idx="18">
                  <c:v>43554</c:v>
                </c:pt>
                <c:pt idx="19">
                  <c:v>43558</c:v>
                </c:pt>
                <c:pt idx="20">
                  <c:v>43584</c:v>
                </c:pt>
                <c:pt idx="21">
                  <c:v>43614</c:v>
                </c:pt>
                <c:pt idx="22">
                  <c:v>43644</c:v>
                </c:pt>
                <c:pt idx="23">
                  <c:v>43674</c:v>
                </c:pt>
                <c:pt idx="24">
                  <c:v>43704</c:v>
                </c:pt>
                <c:pt idx="25">
                  <c:v>43734</c:v>
                </c:pt>
                <c:pt idx="26">
                  <c:v>43741</c:v>
                </c:pt>
                <c:pt idx="27">
                  <c:v>43764</c:v>
                </c:pt>
                <c:pt idx="28">
                  <c:v>43794</c:v>
                </c:pt>
                <c:pt idx="29">
                  <c:v>43824</c:v>
                </c:pt>
                <c:pt idx="30">
                  <c:v>43924</c:v>
                </c:pt>
              </c:numCache>
            </c:numRef>
          </c:cat>
          <c:val>
            <c:numRef>
              <c:f>swap_implied_path!$B$2:$B$34</c:f>
              <c:numCache>
                <c:formatCode>General</c:formatCode>
                <c:ptCount val="33"/>
                <c:pt idx="0">
                  <c:v>4.4999999999999998E-2</c:v>
                </c:pt>
                <c:pt idx="1">
                  <c:v>4.4999999999999998E-2</c:v>
                </c:pt>
                <c:pt idx="2">
                  <c:v>4.3832853459257776E-2</c:v>
                </c:pt>
                <c:pt idx="3">
                  <c:v>4.3832853457936909E-2</c:v>
                </c:pt>
                <c:pt idx="4">
                  <c:v>4.3836943439925766E-2</c:v>
                </c:pt>
                <c:pt idx="5">
                  <c:v>4.3836943439925641E-2</c:v>
                </c:pt>
                <c:pt idx="6">
                  <c:v>4.3836943439925641E-2</c:v>
                </c:pt>
                <c:pt idx="7">
                  <c:v>4.2277351611037683E-2</c:v>
                </c:pt>
                <c:pt idx="8">
                  <c:v>4.2277350859180621E-2</c:v>
                </c:pt>
                <c:pt idx="9">
                  <c:v>4.243371687313742E-2</c:v>
                </c:pt>
                <c:pt idx="10">
                  <c:v>4.243371687313742E-2</c:v>
                </c:pt>
                <c:pt idx="11">
                  <c:v>4.276030965177386E-2</c:v>
                </c:pt>
                <c:pt idx="12">
                  <c:v>4.292148460278622E-2</c:v>
                </c:pt>
                <c:pt idx="13">
                  <c:v>4.316066612394541E-2</c:v>
                </c:pt>
                <c:pt idx="14">
                  <c:v>4.316066612394541E-2</c:v>
                </c:pt>
                <c:pt idx="15">
                  <c:v>4.3160698976133463E-2</c:v>
                </c:pt>
                <c:pt idx="16">
                  <c:v>4.3150133219898051E-2</c:v>
                </c:pt>
                <c:pt idx="17">
                  <c:v>4.29599920873222E-2</c:v>
                </c:pt>
                <c:pt idx="18">
                  <c:v>4.2968929705752223E-2</c:v>
                </c:pt>
                <c:pt idx="19">
                  <c:v>4.2968929705752223E-2</c:v>
                </c:pt>
                <c:pt idx="20">
                  <c:v>4.3597922954712279E-2</c:v>
                </c:pt>
                <c:pt idx="21">
                  <c:v>4.6045961520874784E-2</c:v>
                </c:pt>
                <c:pt idx="22">
                  <c:v>4.7840391230088312E-2</c:v>
                </c:pt>
                <c:pt idx="23">
                  <c:v>4.9202815166153754E-2</c:v>
                </c:pt>
                <c:pt idx="24">
                  <c:v>5.1098955789587709E-2</c:v>
                </c:pt>
                <c:pt idx="25">
                  <c:v>5.3558433452264798E-2</c:v>
                </c:pt>
                <c:pt idx="26">
                  <c:v>5.3558433452264798E-2</c:v>
                </c:pt>
                <c:pt idx="27">
                  <c:v>5.5407814721689409E-2</c:v>
                </c:pt>
                <c:pt idx="28">
                  <c:v>5.5407814721689409E-2</c:v>
                </c:pt>
                <c:pt idx="29">
                  <c:v>5.5407814721689409E-2</c:v>
                </c:pt>
                <c:pt idx="30">
                  <c:v>5.5407814721689409E-2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6-4FC8-B7F0-A46A44B821A0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40000"/>
                  <a:lumOff val="60000"/>
                </a:schemeClr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43186</c:v>
                </c:pt>
                <c:pt idx="1">
                  <c:v>43187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43284</c:v>
                </c:pt>
                <c:pt idx="7">
                  <c:v>43309</c:v>
                </c:pt>
                <c:pt idx="8">
                  <c:v>43339</c:v>
                </c:pt>
                <c:pt idx="9">
                  <c:v>43369</c:v>
                </c:pt>
                <c:pt idx="10">
                  <c:v>43376</c:v>
                </c:pt>
                <c:pt idx="11">
                  <c:v>43399</c:v>
                </c:pt>
                <c:pt idx="12">
                  <c:v>43429</c:v>
                </c:pt>
                <c:pt idx="13">
                  <c:v>43459</c:v>
                </c:pt>
                <c:pt idx="14">
                  <c:v>43468</c:v>
                </c:pt>
                <c:pt idx="15">
                  <c:v>43482</c:v>
                </c:pt>
                <c:pt idx="16">
                  <c:v>43494</c:v>
                </c:pt>
                <c:pt idx="17">
                  <c:v>43524</c:v>
                </c:pt>
                <c:pt idx="18">
                  <c:v>43554</c:v>
                </c:pt>
                <c:pt idx="19">
                  <c:v>43558</c:v>
                </c:pt>
                <c:pt idx="20">
                  <c:v>43584</c:v>
                </c:pt>
                <c:pt idx="21">
                  <c:v>43614</c:v>
                </c:pt>
                <c:pt idx="22">
                  <c:v>43644</c:v>
                </c:pt>
                <c:pt idx="23">
                  <c:v>43674</c:v>
                </c:pt>
                <c:pt idx="24">
                  <c:v>43704</c:v>
                </c:pt>
                <c:pt idx="25">
                  <c:v>43734</c:v>
                </c:pt>
                <c:pt idx="26">
                  <c:v>43741</c:v>
                </c:pt>
                <c:pt idx="27">
                  <c:v>43764</c:v>
                </c:pt>
                <c:pt idx="28">
                  <c:v>43794</c:v>
                </c:pt>
                <c:pt idx="29">
                  <c:v>43824</c:v>
                </c:pt>
                <c:pt idx="30">
                  <c:v>43924</c:v>
                </c:pt>
              </c:numCache>
            </c:numRef>
          </c:cat>
          <c:val>
            <c:numRef>
              <c:f>swap_implied_path!$D$2:$D$34</c:f>
              <c:numCache>
                <c:formatCode>General</c:formatCode>
                <c:ptCount val="33"/>
                <c:pt idx="1">
                  <c:v>4.309257881677464E-2</c:v>
                </c:pt>
                <c:pt idx="6">
                  <c:v>4.2200253942078186E-2</c:v>
                </c:pt>
                <c:pt idx="10">
                  <c:v>4.1850711832747446E-2</c:v>
                </c:pt>
                <c:pt idx="14">
                  <c:v>4.1896724502001458E-2</c:v>
                </c:pt>
                <c:pt idx="19">
                  <c:v>4.2101458481065564E-2</c:v>
                </c:pt>
                <c:pt idx="26">
                  <c:v>4.4275942602907813E-2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FC8-B7F0-A46A44B821A0}"/>
            </c:ext>
          </c:extLst>
        </c:ser>
        <c:ser>
          <c:idx val="2"/>
          <c:order val="2"/>
          <c:tx>
            <c:v>Market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swap_implied_path!$A$2:$A$34</c:f>
              <c:numCache>
                <c:formatCode>m/d/yyyy</c:formatCode>
                <c:ptCount val="33"/>
                <c:pt idx="0">
                  <c:v>43186</c:v>
                </c:pt>
                <c:pt idx="1">
                  <c:v>43187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43284</c:v>
                </c:pt>
                <c:pt idx="7">
                  <c:v>43309</c:v>
                </c:pt>
                <c:pt idx="8">
                  <c:v>43339</c:v>
                </c:pt>
                <c:pt idx="9">
                  <c:v>43369</c:v>
                </c:pt>
                <c:pt idx="10">
                  <c:v>43376</c:v>
                </c:pt>
                <c:pt idx="11">
                  <c:v>43399</c:v>
                </c:pt>
                <c:pt idx="12">
                  <c:v>43429</c:v>
                </c:pt>
                <c:pt idx="13">
                  <c:v>43459</c:v>
                </c:pt>
                <c:pt idx="14">
                  <c:v>43468</c:v>
                </c:pt>
                <c:pt idx="15">
                  <c:v>43482</c:v>
                </c:pt>
                <c:pt idx="16">
                  <c:v>43494</c:v>
                </c:pt>
                <c:pt idx="17">
                  <c:v>43524</c:v>
                </c:pt>
                <c:pt idx="18">
                  <c:v>43554</c:v>
                </c:pt>
                <c:pt idx="19">
                  <c:v>43558</c:v>
                </c:pt>
                <c:pt idx="20">
                  <c:v>43584</c:v>
                </c:pt>
                <c:pt idx="21">
                  <c:v>43614</c:v>
                </c:pt>
                <c:pt idx="22">
                  <c:v>43644</c:v>
                </c:pt>
                <c:pt idx="23">
                  <c:v>43674</c:v>
                </c:pt>
                <c:pt idx="24">
                  <c:v>43704</c:v>
                </c:pt>
                <c:pt idx="25">
                  <c:v>43734</c:v>
                </c:pt>
                <c:pt idx="26">
                  <c:v>43741</c:v>
                </c:pt>
                <c:pt idx="27">
                  <c:v>43764</c:v>
                </c:pt>
                <c:pt idx="28">
                  <c:v>43794</c:v>
                </c:pt>
                <c:pt idx="29">
                  <c:v>43824</c:v>
                </c:pt>
                <c:pt idx="30">
                  <c:v>43924</c:v>
                </c:pt>
              </c:numCache>
            </c:numRef>
          </c:cat>
          <c:val>
            <c:numRef>
              <c:f>swap_implied_path!$E$2:$E$34</c:f>
              <c:numCache>
                <c:formatCode>General</c:formatCode>
                <c:ptCount val="33"/>
                <c:pt idx="1">
                  <c:v>4.3090000000000003E-2</c:v>
                </c:pt>
                <c:pt idx="6">
                  <c:v>4.2199999999999994E-2</c:v>
                </c:pt>
                <c:pt idx="10">
                  <c:v>4.1849999999999998E-2</c:v>
                </c:pt>
                <c:pt idx="14">
                  <c:v>4.1900000000000007E-2</c:v>
                </c:pt>
                <c:pt idx="19">
                  <c:v>4.2099999999999999E-2</c:v>
                </c:pt>
                <c:pt idx="26">
                  <c:v>4.4275000000000002E-2</c:v>
                </c:pt>
                <c:pt idx="30">
                  <c:v>4.6966795855474697E-2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6-4FC8-B7F0-A46A44B8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82495"/>
        <c:axId val="1152089071"/>
      </c:lineChart>
      <c:dateAx>
        <c:axId val="1157182495"/>
        <c:scaling>
          <c:orientation val="minMax"/>
          <c:max val="43770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208907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152089071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7182495"/>
        <c:crosses val="autoZero"/>
        <c:crossBetween val="between"/>
        <c:majorUnit val="2.5000000000000005E-3"/>
        <c:minorUnit val="2.5000000000000005E-3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230737601019"/>
          <c:y val="0.60353127071164347"/>
          <c:w val="0.16573237616477149"/>
          <c:h val="0.1560947940627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1"/>
            </a:pPr>
            <a:r>
              <a:rPr lang="es-CL" sz="1400" b="1"/>
              <a:t>Colombia Sovereign Curve</a:t>
            </a:r>
          </a:p>
        </c:rich>
      </c:tx>
      <c:layout>
        <c:manualLayout>
          <c:xMode val="edge"/>
          <c:yMode val="edge"/>
          <c:x val="0.33405288680957429"/>
          <c:y val="1.63577057750799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52865681268122"/>
          <c:y val="0.13152891103027634"/>
          <c:w val="0.77386535849926674"/>
          <c:h val="0.72308590548809126"/>
        </c:manualLayout>
      </c:layout>
      <c:areaChart>
        <c:grouping val="standard"/>
        <c:varyColors val="0"/>
        <c:ser>
          <c:idx val="4"/>
          <c:order val="2"/>
          <c:tx>
            <c:strRef>
              <c:f>display!$I$31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display!$B$32:$B$42</c:f>
              <c:numCache>
                <c:formatCode>m/d/yyyy</c:formatCode>
                <c:ptCount val="11"/>
                <c:pt idx="0">
                  <c:v>43186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45987</c:v>
                </c:pt>
                <c:pt idx="7">
                  <c:v>46260</c:v>
                </c:pt>
                <c:pt idx="8">
                  <c:v>46871</c:v>
                </c:pt>
                <c:pt idx="9">
                  <c:v>47744</c:v>
                </c:pt>
                <c:pt idx="10">
                  <c:v>48395</c:v>
                </c:pt>
              </c:numCache>
            </c:numRef>
          </c:cat>
          <c:val>
            <c:numRef>
              <c:f>display!$I$32:$I$42</c:f>
              <c:numCache>
                <c:formatCode>0.00%</c:formatCode>
                <c:ptCount val="11"/>
                <c:pt idx="0">
                  <c:v>4.4999999999999998E-2</c:v>
                </c:pt>
                <c:pt idx="1">
                  <c:v>4.7795787010176387E-2</c:v>
                </c:pt>
                <c:pt idx="2">
                  <c:v>5.0619916244260037E-2</c:v>
                </c:pt>
                <c:pt idx="3">
                  <c:v>5.2080447073897439E-2</c:v>
                </c:pt>
                <c:pt idx="4">
                  <c:v>5.5181628442884906E-2</c:v>
                </c:pt>
                <c:pt idx="5">
                  <c:v>5.8723256355041893E-2</c:v>
                </c:pt>
                <c:pt idx="6">
                  <c:v>6.0928204347999573E-2</c:v>
                </c:pt>
                <c:pt idx="7">
                  <c:v>6.1666681569177643E-2</c:v>
                </c:pt>
                <c:pt idx="8">
                  <c:v>6.3737328064059351E-2</c:v>
                </c:pt>
                <c:pt idx="9">
                  <c:v>6.5413639986035374E-2</c:v>
                </c:pt>
                <c:pt idx="10">
                  <c:v>6.6605513373723502E-2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F8-8793-07A8AF114C9A}"/>
            </c:ext>
          </c:extLst>
        </c:ser>
        <c:ser>
          <c:idx val="2"/>
          <c:order val="3"/>
          <c:tx>
            <c:strRef>
              <c:f>display!$G$31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display!$B$32:$B$42</c:f>
              <c:numCache>
                <c:formatCode>m/d/yyyy</c:formatCode>
                <c:ptCount val="11"/>
                <c:pt idx="0">
                  <c:v>43186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45987</c:v>
                </c:pt>
                <c:pt idx="7">
                  <c:v>46260</c:v>
                </c:pt>
                <c:pt idx="8">
                  <c:v>46871</c:v>
                </c:pt>
                <c:pt idx="9">
                  <c:v>47744</c:v>
                </c:pt>
                <c:pt idx="10">
                  <c:v>48395</c:v>
                </c:pt>
              </c:numCache>
            </c:numRef>
          </c:cat>
          <c:val>
            <c:numRef>
              <c:f>display!$G$32:$G$42</c:f>
              <c:numCache>
                <c:formatCode>0.00%</c:formatCode>
                <c:ptCount val="11"/>
                <c:pt idx="0">
                  <c:v>4.4999999999999998E-2</c:v>
                </c:pt>
                <c:pt idx="1">
                  <c:v>4.2266964203088973E-2</c:v>
                </c:pt>
                <c:pt idx="2">
                  <c:v>4.408514802649597E-2</c:v>
                </c:pt>
                <c:pt idx="3">
                  <c:v>4.5959074990435736E-2</c:v>
                </c:pt>
                <c:pt idx="4">
                  <c:v>4.936900492914735E-2</c:v>
                </c:pt>
                <c:pt idx="5">
                  <c:v>5.3037472322943265E-2</c:v>
                </c:pt>
                <c:pt idx="6">
                  <c:v>5.5299823702456528E-2</c:v>
                </c:pt>
                <c:pt idx="7">
                  <c:v>5.6055797909132024E-2</c:v>
                </c:pt>
                <c:pt idx="8">
                  <c:v>5.8164798127470121E-2</c:v>
                </c:pt>
                <c:pt idx="9">
                  <c:v>5.9887111231941702E-2</c:v>
                </c:pt>
                <c:pt idx="10">
                  <c:v>6.1105810113548209E-2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0896"/>
        <c:axId val="1093527424"/>
      </c:areaChart>
      <c:lineChart>
        <c:grouping val="standard"/>
        <c:varyColors val="0"/>
        <c:ser>
          <c:idx val="0"/>
          <c:order val="0"/>
          <c:tx>
            <c:strRef>
              <c:f>display!$D$31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display!$B$32:$B$42</c:f>
              <c:numCache>
                <c:formatCode>m/d/yyyy</c:formatCode>
                <c:ptCount val="11"/>
                <c:pt idx="0">
                  <c:v>43186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45987</c:v>
                </c:pt>
                <c:pt idx="7">
                  <c:v>46260</c:v>
                </c:pt>
                <c:pt idx="8">
                  <c:v>46871</c:v>
                </c:pt>
                <c:pt idx="9">
                  <c:v>47744</c:v>
                </c:pt>
                <c:pt idx="10">
                  <c:v>48395</c:v>
                </c:pt>
              </c:numCache>
            </c:numRef>
          </c:cat>
          <c:val>
            <c:numRef>
              <c:f>display!$D$32:$D$42</c:f>
              <c:numCache>
                <c:formatCode>0.00%</c:formatCode>
                <c:ptCount val="11"/>
                <c:pt idx="0">
                  <c:v>4.4999999999999998E-2</c:v>
                </c:pt>
                <c:pt idx="1">
                  <c:v>4.3240306235214243E-2</c:v>
                </c:pt>
                <c:pt idx="2">
                  <c:v>4.670544466172892E-2</c:v>
                </c:pt>
                <c:pt idx="3">
                  <c:v>5.109343381870432E-2</c:v>
                </c:pt>
                <c:pt idx="4">
                  <c:v>5.6191270149543053E-2</c:v>
                </c:pt>
                <c:pt idx="5">
                  <c:v>6.0929261861967877E-2</c:v>
                </c:pt>
                <c:pt idx="6">
                  <c:v>6.3747073393287265E-2</c:v>
                </c:pt>
                <c:pt idx="7">
                  <c:v>6.4085238803975375E-2</c:v>
                </c:pt>
                <c:pt idx="8">
                  <c:v>6.6578841602127126E-2</c:v>
                </c:pt>
                <c:pt idx="9">
                  <c:v>6.8140680415391924E-2</c:v>
                </c:pt>
                <c:pt idx="10">
                  <c:v>6.9565669459165203E-2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08-42F8-8793-07A8AF114C9A}"/>
            </c:ext>
          </c:extLst>
        </c:ser>
        <c:ser>
          <c:idx val="1"/>
          <c:order val="1"/>
          <c:tx>
            <c:strRef>
              <c:f>display!$E$31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display!$B$32:$B$42</c:f>
              <c:numCache>
                <c:formatCode>m/d/yyyy</c:formatCode>
                <c:ptCount val="11"/>
                <c:pt idx="0">
                  <c:v>43186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45987</c:v>
                </c:pt>
                <c:pt idx="7">
                  <c:v>46260</c:v>
                </c:pt>
                <c:pt idx="8">
                  <c:v>46871</c:v>
                </c:pt>
                <c:pt idx="9">
                  <c:v>47744</c:v>
                </c:pt>
                <c:pt idx="10">
                  <c:v>48395</c:v>
                </c:pt>
              </c:numCache>
            </c:numRef>
          </c:cat>
          <c:val>
            <c:numRef>
              <c:f>display!$E$32:$E$42</c:f>
              <c:numCache>
                <c:formatCode>0.00%</c:formatCode>
                <c:ptCount val="11"/>
                <c:pt idx="0">
                  <c:v>4.4999999999999998E-2</c:v>
                </c:pt>
                <c:pt idx="1">
                  <c:v>4.4835729358180448E-2</c:v>
                </c:pt>
                <c:pt idx="2">
                  <c:v>4.7033698794237085E-2</c:v>
                </c:pt>
                <c:pt idx="3">
                  <c:v>4.8807766158985404E-2</c:v>
                </c:pt>
                <c:pt idx="4">
                  <c:v>5.2147434011303909E-2</c:v>
                </c:pt>
                <c:pt idx="5">
                  <c:v>5.5786626863496662E-2</c:v>
                </c:pt>
                <c:pt idx="6">
                  <c:v>5.803767721285958E-2</c:v>
                </c:pt>
                <c:pt idx="7">
                  <c:v>5.8788009200224547E-2</c:v>
                </c:pt>
                <c:pt idx="8">
                  <c:v>6.0887900933017512E-2</c:v>
                </c:pt>
                <c:pt idx="9">
                  <c:v>6.2593556051040902E-2</c:v>
                </c:pt>
                <c:pt idx="10">
                  <c:v>6.3803293175668546E-2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308-42F8-8793-07A8AF114C9A}"/>
            </c:ext>
          </c:extLst>
        </c:ser>
        <c:ser>
          <c:idx val="3"/>
          <c:order val="4"/>
          <c:tx>
            <c:strRef>
              <c:f>display!$H$31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display!$B$32:$B$42</c:f>
              <c:numCache>
                <c:formatCode>m/d/yyyy</c:formatCode>
                <c:ptCount val="11"/>
                <c:pt idx="0">
                  <c:v>43186</c:v>
                </c:pt>
                <c:pt idx="1">
                  <c:v>43425</c:v>
                </c:pt>
                <c:pt idx="2">
                  <c:v>43719</c:v>
                </c:pt>
                <c:pt idx="3">
                  <c:v>44036</c:v>
                </c:pt>
                <c:pt idx="4">
                  <c:v>44685</c:v>
                </c:pt>
                <c:pt idx="5">
                  <c:v>45497</c:v>
                </c:pt>
                <c:pt idx="6">
                  <c:v>45987</c:v>
                </c:pt>
                <c:pt idx="7">
                  <c:v>46260</c:v>
                </c:pt>
                <c:pt idx="8">
                  <c:v>46871</c:v>
                </c:pt>
                <c:pt idx="9">
                  <c:v>47744</c:v>
                </c:pt>
                <c:pt idx="10">
                  <c:v>48395</c:v>
                </c:pt>
              </c:numCache>
            </c:numRef>
          </c:cat>
          <c:val>
            <c:numRef>
              <c:f>display!$H$32:$H$42</c:f>
              <c:numCache>
                <c:formatCode>0.00%</c:formatCode>
                <c:ptCount val="11"/>
                <c:pt idx="0">
                  <c:v>4.4999999999999998E-2</c:v>
                </c:pt>
                <c:pt idx="1">
                  <c:v>4.4547793716722545E-2</c:v>
                </c:pt>
                <c:pt idx="2">
                  <c:v>4.6563145599770588E-2</c:v>
                </c:pt>
                <c:pt idx="3">
                  <c:v>4.8496492403022583E-2</c:v>
                </c:pt>
                <c:pt idx="4">
                  <c:v>5.1961739589533366E-2</c:v>
                </c:pt>
                <c:pt idx="5">
                  <c:v>5.5652040003514015E-2</c:v>
                </c:pt>
                <c:pt idx="6">
                  <c:v>5.7929025431434855E-2</c:v>
                </c:pt>
                <c:pt idx="7">
                  <c:v>5.8684030758535143E-2</c:v>
                </c:pt>
                <c:pt idx="8">
                  <c:v>6.0798949145912912E-2</c:v>
                </c:pt>
                <c:pt idx="9">
                  <c:v>6.2514065905311084E-2</c:v>
                </c:pt>
                <c:pt idx="10">
                  <c:v>6.3730437002476131E-2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308-42F8-8793-07A8AF1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0896"/>
        <c:axId val="1093527424"/>
      </c:lineChart>
      <c:dateAx>
        <c:axId val="122283089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093527424"/>
        <c:crosses val="autoZero"/>
        <c:auto val="0"/>
        <c:lblOffset val="100"/>
        <c:baseTimeUnit val="months"/>
        <c:majorUnit val="36"/>
        <c:majorTimeUnit val="months"/>
      </c:dateAx>
      <c:valAx>
        <c:axId val="1093527424"/>
        <c:scaling>
          <c:orientation val="minMax"/>
          <c:max val="7.2500000000000009E-2"/>
          <c:min val="4.250000000000001E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spot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2228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0152075831095162"/>
          <c:y val="0.61347531315001858"/>
          <c:w val="0.14247839383972333"/>
          <c:h val="0.2013769798058176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7767563443291632E-2"/>
          <c:y val="8.502547448337168E-2"/>
          <c:w val="0.81334090156305228"/>
          <c:h val="0.75484676135602002"/>
        </c:manualLayout>
      </c:layout>
      <c:lineChart>
        <c:grouping val="standard"/>
        <c:varyColors val="0"/>
        <c:ser>
          <c:idx val="0"/>
          <c:order val="0"/>
          <c:tx>
            <c:v>Dove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paths!$A$2:$A$13</c:f>
              <c:numCache>
                <c:formatCode>m/d/yyyy</c:formatCode>
                <c:ptCount val="12"/>
                <c:pt idx="0">
                  <c:v>43186</c:v>
                </c:pt>
                <c:pt idx="1">
                  <c:v>43189</c:v>
                </c:pt>
                <c:pt idx="2">
                  <c:v>43219</c:v>
                </c:pt>
                <c:pt idx="3">
                  <c:v>43249</c:v>
                </c:pt>
                <c:pt idx="4">
                  <c:v>43279</c:v>
                </c:pt>
                <c:pt idx="5">
                  <c:v>43309</c:v>
                </c:pt>
                <c:pt idx="6">
                  <c:v>43339</c:v>
                </c:pt>
                <c:pt idx="7">
                  <c:v>43369</c:v>
                </c:pt>
                <c:pt idx="8">
                  <c:v>43399</c:v>
                </c:pt>
                <c:pt idx="9">
                  <c:v>43429</c:v>
                </c:pt>
                <c:pt idx="10">
                  <c:v>43459</c:v>
                </c:pt>
                <c:pt idx="11">
                  <c:v>43482</c:v>
                </c:pt>
              </c:numCache>
            </c:numRef>
          </c:cat>
          <c:val>
            <c:numRef>
              <c:f>paths!$B$2:$B$13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4.2500000000000003E-2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8B2-A13E-135A1007DC28}"/>
            </c:ext>
          </c:extLst>
        </c:ser>
        <c:ser>
          <c:idx val="1"/>
          <c:order val="1"/>
          <c:tx>
            <c:v>Hawk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paths!$A$2:$A$13</c:f>
              <c:numCache>
                <c:formatCode>m/d/yyyy</c:formatCode>
                <c:ptCount val="12"/>
                <c:pt idx="0">
                  <c:v>43186</c:v>
                </c:pt>
                <c:pt idx="1">
                  <c:v>43189</c:v>
                </c:pt>
                <c:pt idx="2">
                  <c:v>43219</c:v>
                </c:pt>
                <c:pt idx="3">
                  <c:v>43249</c:v>
                </c:pt>
                <c:pt idx="4">
                  <c:v>43279</c:v>
                </c:pt>
                <c:pt idx="5">
                  <c:v>43309</c:v>
                </c:pt>
                <c:pt idx="6">
                  <c:v>43339</c:v>
                </c:pt>
                <c:pt idx="7">
                  <c:v>43369</c:v>
                </c:pt>
                <c:pt idx="8">
                  <c:v>43399</c:v>
                </c:pt>
                <c:pt idx="9">
                  <c:v>43429</c:v>
                </c:pt>
                <c:pt idx="10">
                  <c:v>43459</c:v>
                </c:pt>
                <c:pt idx="11">
                  <c:v>43482</c:v>
                </c:pt>
              </c:numCache>
            </c:numRef>
          </c:cat>
          <c:val>
            <c:numRef>
              <c:f>paths!$C$2:$C$13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4.2500000000000003E-2</c:v>
                </c:pt>
                <c:pt idx="2">
                  <c:v>4.2500000000000003E-2</c:v>
                </c:pt>
                <c:pt idx="3">
                  <c:v>4.2500000000000003E-2</c:v>
                </c:pt>
                <c:pt idx="4">
                  <c:v>4.2500000000000003E-2</c:v>
                </c:pt>
                <c:pt idx="5">
                  <c:v>4.2500000000000003E-2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4.2500000000000003E-2</c:v>
                </c:pt>
                <c:pt idx="11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8B2-A13E-135A1007DC28}"/>
            </c:ext>
          </c:extLst>
        </c:ser>
        <c:ser>
          <c:idx val="2"/>
          <c:order val="2"/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3-48B2-A13E-135A1007DC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0000"/>
                        <a:lumOff val="40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paths!$A$2:$A$13</c:f>
              <c:numCache>
                <c:formatCode>m/d/yyyy</c:formatCode>
                <c:ptCount val="12"/>
                <c:pt idx="0">
                  <c:v>43186</c:v>
                </c:pt>
                <c:pt idx="1">
                  <c:v>43189</c:v>
                </c:pt>
                <c:pt idx="2">
                  <c:v>43219</c:v>
                </c:pt>
                <c:pt idx="3">
                  <c:v>43249</c:v>
                </c:pt>
                <c:pt idx="4">
                  <c:v>43279</c:v>
                </c:pt>
                <c:pt idx="5">
                  <c:v>43309</c:v>
                </c:pt>
                <c:pt idx="6">
                  <c:v>43339</c:v>
                </c:pt>
                <c:pt idx="7">
                  <c:v>43369</c:v>
                </c:pt>
                <c:pt idx="8">
                  <c:v>43399</c:v>
                </c:pt>
                <c:pt idx="9">
                  <c:v>43429</c:v>
                </c:pt>
                <c:pt idx="10">
                  <c:v>43459</c:v>
                </c:pt>
                <c:pt idx="11">
                  <c:v>43482</c:v>
                </c:pt>
              </c:numCache>
            </c:numRef>
          </c:cat>
          <c:val>
            <c:numRef>
              <c:f>paths!$D$2:$D$13</c:f>
              <c:numCache>
                <c:formatCode>General</c:formatCode>
                <c:ptCount val="12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4.7500000000000001E-2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4.7500000000000001E-2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3-48B2-A13E-135A100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18797386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10" name="Imagen 9">
          <a:extLst>
            <a:ext uri="{FF2B5EF4-FFF2-40B4-BE49-F238E27FC236}">
              <a16:creationId xmlns:a16="http://schemas.microsoft.com/office/drawing/2014/main" id="{1FC8D287-F6FA-4051-86D6-FBB626AB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6</xdr:col>
      <xdr:colOff>408215</xdr:colOff>
      <xdr:row>3</xdr:row>
      <xdr:rowOff>168088</xdr:rowOff>
    </xdr:from>
    <xdr:to>
      <xdr:col>11</xdr:col>
      <xdr:colOff>1170214</xdr:colOff>
      <xdr:row>26</xdr:row>
      <xdr:rowOff>176892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2DF846-E1AE-4BF8-A301-B14B507B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816429</xdr:colOff>
      <xdr:row>56</xdr:row>
      <xdr:rowOff>33618</xdr:rowOff>
    </xdr:from>
    <xdr:to>
      <xdr:col>12</xdr:col>
      <xdr:colOff>100937</xdr:colOff>
      <xdr:row>77</xdr:row>
      <xdr:rowOff>34636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16ACF5-6D98-47AF-A330-72254832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56</xdr:row>
      <xdr:rowOff>57150</xdr:rowOff>
    </xdr:from>
    <xdr:to>
      <xdr:col>6</xdr:col>
      <xdr:colOff>801830</xdr:colOff>
      <xdr:row>76</xdr:row>
      <xdr:rowOff>66130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CB74E0-DE39-4DFA-99AE-FBB662D2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617604</xdr:colOff>
      <xdr:row>39</xdr:row>
      <xdr:rowOff>42982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B825AB-DE39-4ED4-A815-E825D6756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78"/>
  <sheetViews>
    <sheetView showGridLines="0" tabSelected="1" topLeftCell="A19" zoomScale="55" zoomScaleNormal="55" workbookViewId="0">
      <selection activeCell="B46" sqref="B46:L56"/>
    </sheetView>
  </sheetViews>
  <sheetFormatPr baseColWidth="10" defaultColWidth="17.75" defaultRowHeight="16.5" x14ac:dyDescent="0.3"/>
  <cols>
    <col min="1" max="1" width="4.25" style="6" customWidth="1"/>
    <col min="2" max="12" width="15.75" style="6" customWidth="1"/>
    <col min="13" max="16384" width="17.75" style="6"/>
  </cols>
  <sheetData>
    <row r="2" spans="2:12" ht="20.25" x14ac:dyDescent="0.3">
      <c r="B2" s="40" t="s">
        <v>38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2:12" ht="20.25" customHeight="1" x14ac:dyDescent="0.3">
      <c r="B3" s="41" t="str">
        <f ca="1">""&amp;TEXT(TODAY()," mmmm dd, aaaa")</f>
        <v xml:space="preserve"> marzo 27, martes</v>
      </c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19.5" customHeight="1" x14ac:dyDescent="0.3">
      <c r="B5" s="39" t="s">
        <v>29</v>
      </c>
      <c r="C5" s="39"/>
      <c r="D5" s="39"/>
      <c r="E5" s="39"/>
      <c r="F5" s="39"/>
    </row>
    <row r="6" spans="2:12" ht="22.5" customHeight="1" x14ac:dyDescent="0.3">
      <c r="B6" s="8"/>
      <c r="C6" s="23" t="s">
        <v>12</v>
      </c>
      <c r="D6" s="23" t="s">
        <v>13</v>
      </c>
      <c r="E6" s="23" t="s">
        <v>14</v>
      </c>
      <c r="F6" s="23" t="s">
        <v>27</v>
      </c>
    </row>
    <row r="7" spans="2:12" ht="19.5" customHeight="1" x14ac:dyDescent="0.3">
      <c r="B7" s="21" t="s">
        <v>28</v>
      </c>
      <c r="C7" s="22">
        <f>+path_distribution!B2</f>
        <v>0.3</v>
      </c>
      <c r="D7" s="22">
        <f>+path_distribution!B3</f>
        <v>0.4</v>
      </c>
      <c r="E7" s="22">
        <f>+path_distribution!B4</f>
        <v>0.3</v>
      </c>
      <c r="F7" s="8"/>
    </row>
    <row r="8" spans="2:12" ht="19.5" customHeight="1" x14ac:dyDescent="0.3">
      <c r="B8" s="45" t="s">
        <v>31</v>
      </c>
      <c r="C8" s="45"/>
      <c r="D8" s="45"/>
      <c r="E8" s="45"/>
      <c r="F8" s="45"/>
    </row>
    <row r="9" spans="2:12" ht="19.5" customHeight="1" x14ac:dyDescent="0.3">
      <c r="B9" s="17">
        <f>+paths!A2</f>
        <v>43186</v>
      </c>
      <c r="C9" s="18">
        <f>+paths!B2</f>
        <v>4.4999999999999998E-2</v>
      </c>
      <c r="D9" s="18">
        <f>+paths!C2</f>
        <v>4.4999999999999998E-2</v>
      </c>
      <c r="E9" s="18">
        <f>+paths!D2</f>
        <v>4.4999999999999998E-2</v>
      </c>
      <c r="F9" s="18">
        <f>+paths!E2</f>
        <v>4.4999999999999998E-2</v>
      </c>
    </row>
    <row r="10" spans="2:12" ht="19.5" customHeight="1" x14ac:dyDescent="0.3">
      <c r="B10" s="17">
        <f>+paths!A3</f>
        <v>43189</v>
      </c>
      <c r="C10" s="18">
        <f>+paths!B3</f>
        <v>4.2500000000000003E-2</v>
      </c>
      <c r="D10" s="18">
        <f>+paths!C3</f>
        <v>4.2500000000000003E-2</v>
      </c>
      <c r="E10" s="18">
        <f>+paths!D3</f>
        <v>4.4999999999999998E-2</v>
      </c>
      <c r="F10" s="18">
        <f>+paths!E3</f>
        <v>4.3250000000000004E-2</v>
      </c>
    </row>
    <row r="11" spans="2:12" ht="19.5" customHeight="1" x14ac:dyDescent="0.3">
      <c r="B11" s="17">
        <f>+paths!A4</f>
        <v>43219</v>
      </c>
      <c r="C11" s="18">
        <f>+paths!B4</f>
        <v>0.04</v>
      </c>
      <c r="D11" s="18">
        <f>+paths!C4</f>
        <v>4.2500000000000003E-2</v>
      </c>
      <c r="E11" s="18">
        <f>+paths!D4</f>
        <v>4.4999999999999998E-2</v>
      </c>
      <c r="F11" s="18">
        <f>+paths!E4</f>
        <v>4.2500000000000003E-2</v>
      </c>
    </row>
    <row r="12" spans="2:12" ht="19.5" customHeight="1" x14ac:dyDescent="0.3">
      <c r="B12" s="17">
        <f>+paths!A5</f>
        <v>43249</v>
      </c>
      <c r="C12" s="18">
        <f>+paths!B5</f>
        <v>0.04</v>
      </c>
      <c r="D12" s="18">
        <f>+paths!C5</f>
        <v>4.2500000000000003E-2</v>
      </c>
      <c r="E12" s="18">
        <f>+paths!D5</f>
        <v>4.4999999999999998E-2</v>
      </c>
      <c r="F12" s="18">
        <f>+paths!E5</f>
        <v>4.2500000000000003E-2</v>
      </c>
    </row>
    <row r="13" spans="2:12" ht="19.5" customHeight="1" x14ac:dyDescent="0.3">
      <c r="B13" s="17">
        <f>+paths!A6</f>
        <v>43279</v>
      </c>
      <c r="C13" s="18">
        <f>+paths!B6</f>
        <v>0.04</v>
      </c>
      <c r="D13" s="18">
        <f>+paths!C6</f>
        <v>4.2500000000000003E-2</v>
      </c>
      <c r="E13" s="18">
        <f>+paths!D6</f>
        <v>4.4999999999999998E-2</v>
      </c>
      <c r="F13" s="18">
        <f>+paths!E6</f>
        <v>4.2500000000000003E-2</v>
      </c>
    </row>
    <row r="14" spans="2:12" ht="19.5" customHeight="1" x14ac:dyDescent="0.3">
      <c r="B14" s="17">
        <f>+paths!A7</f>
        <v>43309</v>
      </c>
      <c r="C14" s="18">
        <f>+paths!B7</f>
        <v>0.04</v>
      </c>
      <c r="D14" s="18">
        <f>+paths!C7</f>
        <v>4.2500000000000003E-2</v>
      </c>
      <c r="E14" s="18">
        <f>+paths!D7</f>
        <v>4.4999999999999998E-2</v>
      </c>
      <c r="F14" s="18">
        <f>+paths!E7</f>
        <v>4.2500000000000003E-2</v>
      </c>
      <c r="G14" s="9"/>
    </row>
    <row r="15" spans="2:12" ht="19.5" customHeight="1" x14ac:dyDescent="0.3">
      <c r="B15" s="17">
        <f>+paths!A8</f>
        <v>43339</v>
      </c>
      <c r="C15" s="18">
        <f>+paths!B8</f>
        <v>0.04</v>
      </c>
      <c r="D15" s="18">
        <f>+paths!C8</f>
        <v>4.2500000000000003E-2</v>
      </c>
      <c r="E15" s="18">
        <f>+paths!D8</f>
        <v>4.4999999999999998E-2</v>
      </c>
      <c r="F15" s="18">
        <f>+paths!E8</f>
        <v>4.2500000000000003E-2</v>
      </c>
      <c r="G15" s="10"/>
    </row>
    <row r="16" spans="2:12" ht="19.5" customHeight="1" x14ac:dyDescent="0.3">
      <c r="B16" s="17">
        <f>+paths!A9</f>
        <v>43369</v>
      </c>
      <c r="C16" s="18">
        <f>+paths!B9</f>
        <v>0.04</v>
      </c>
      <c r="D16" s="18">
        <f>+paths!C9</f>
        <v>4.2500000000000003E-2</v>
      </c>
      <c r="E16" s="18">
        <f>+paths!D9</f>
        <v>4.7500000000000001E-2</v>
      </c>
      <c r="F16" s="18">
        <f>+paths!E9</f>
        <v>4.3249999999999997E-2</v>
      </c>
    </row>
    <row r="17" spans="2:13" ht="19.5" customHeight="1" x14ac:dyDescent="0.3">
      <c r="B17" s="17">
        <f>+paths!A10</f>
        <v>43399</v>
      </c>
      <c r="C17" s="18">
        <f>+paths!B10</f>
        <v>0.04</v>
      </c>
      <c r="D17" s="18">
        <f>+paths!C10</f>
        <v>4.2500000000000003E-2</v>
      </c>
      <c r="E17" s="18">
        <f>+paths!D10</f>
        <v>4.7500000000000001E-2</v>
      </c>
      <c r="F17" s="18">
        <f>+paths!E10</f>
        <v>4.3249999999999997E-2</v>
      </c>
    </row>
    <row r="18" spans="2:13" ht="19.5" customHeight="1" x14ac:dyDescent="0.3">
      <c r="B18" s="17">
        <f>+paths!A11</f>
        <v>43429</v>
      </c>
      <c r="C18" s="18">
        <f>+paths!B11</f>
        <v>0.04</v>
      </c>
      <c r="D18" s="18">
        <f>+paths!C11</f>
        <v>4.2500000000000003E-2</v>
      </c>
      <c r="E18" s="18">
        <f>+paths!D11</f>
        <v>4.7500000000000001E-2</v>
      </c>
      <c r="F18" s="18">
        <f>+paths!E11</f>
        <v>4.3249999999999997E-2</v>
      </c>
    </row>
    <row r="19" spans="2:13" ht="19.5" customHeight="1" x14ac:dyDescent="0.3">
      <c r="B19" s="17">
        <f>+paths!A12</f>
        <v>43459</v>
      </c>
      <c r="C19" s="18">
        <f>+paths!B12</f>
        <v>0.04</v>
      </c>
      <c r="D19" s="18">
        <f>+paths!C12</f>
        <v>4.2500000000000003E-2</v>
      </c>
      <c r="E19" s="18">
        <f>+paths!D12</f>
        <v>4.7500000000000001E-2</v>
      </c>
      <c r="F19" s="18">
        <f>+paths!E12</f>
        <v>4.3249999999999997E-2</v>
      </c>
    </row>
    <row r="20" spans="2:13" ht="19.5" customHeight="1" x14ac:dyDescent="0.3">
      <c r="B20" s="19">
        <f>+paths!A13</f>
        <v>43482</v>
      </c>
      <c r="C20" s="20">
        <f>+paths!B13</f>
        <v>4.2500000000000003E-2</v>
      </c>
      <c r="D20" s="20">
        <f>+paths!C13</f>
        <v>4.4999999999999998E-2</v>
      </c>
      <c r="E20" s="20">
        <f>+paths!D13</f>
        <v>0.05</v>
      </c>
      <c r="F20" s="20">
        <f>+paths!E13</f>
        <v>4.5749999999999999E-2</v>
      </c>
    </row>
    <row r="21" spans="2:13" ht="19.5" customHeight="1" x14ac:dyDescent="0.3">
      <c r="B21" s="11"/>
      <c r="C21" s="12"/>
      <c r="D21" s="12"/>
      <c r="E21" s="12"/>
      <c r="F21" s="12"/>
    </row>
    <row r="22" spans="2:13" ht="19.5" customHeight="1" x14ac:dyDescent="0.3">
      <c r="B22" s="39" t="s">
        <v>36</v>
      </c>
      <c r="C22" s="39"/>
      <c r="D22" s="12"/>
      <c r="E22" s="42" t="s">
        <v>37</v>
      </c>
      <c r="F22" s="42"/>
    </row>
    <row r="23" spans="2:13" ht="19.5" customHeight="1" x14ac:dyDescent="0.3">
      <c r="B23" s="24" t="s">
        <v>30</v>
      </c>
      <c r="C23" s="24" t="s">
        <v>23</v>
      </c>
      <c r="D23" s="12"/>
      <c r="E23" s="43">
        <f>+funding_rate!A1</f>
        <v>4.0000000000000001E-3</v>
      </c>
      <c r="F23" s="43"/>
      <c r="M23" s="6" t="s">
        <v>52</v>
      </c>
    </row>
    <row r="24" spans="2:13" ht="19.5" customHeight="1" x14ac:dyDescent="0.3">
      <c r="B24" s="13">
        <f>+term_premia!A2</f>
        <v>0</v>
      </c>
      <c r="C24" s="14">
        <f>+term_premia!B2</f>
        <v>0</v>
      </c>
      <c r="D24" s="12"/>
      <c r="E24" s="12"/>
      <c r="F24" s="12"/>
    </row>
    <row r="25" spans="2:13" ht="19.5" customHeight="1" x14ac:dyDescent="0.3">
      <c r="B25" s="13">
        <f>+term_premia!A3</f>
        <v>720</v>
      </c>
      <c r="C25" s="14">
        <f>+term_premia!B3</f>
        <v>2.5000000000000001E-3</v>
      </c>
      <c r="D25" s="12"/>
    </row>
    <row r="26" spans="2:13" ht="19.5" customHeight="1" x14ac:dyDescent="0.3">
      <c r="B26" s="13">
        <f>+term_premia!A4</f>
        <v>1800</v>
      </c>
      <c r="C26" s="14">
        <f>+term_premia!B4</f>
        <v>1.4999999999999999E-2</v>
      </c>
      <c r="D26" s="12"/>
    </row>
    <row r="27" spans="2:13" ht="19.5" customHeight="1" x14ac:dyDescent="0.3">
      <c r="B27" s="36">
        <f>+term_premia!A5</f>
        <v>3600</v>
      </c>
      <c r="C27" s="37">
        <f>+term_premia!B5</f>
        <v>2.5000000000000001E-2</v>
      </c>
    </row>
    <row r="28" spans="2:13" ht="19.5" customHeight="1" x14ac:dyDescent="0.3">
      <c r="B28" s="13"/>
      <c r="C28" s="14"/>
    </row>
    <row r="29" spans="2:13" ht="19.5" customHeight="1" x14ac:dyDescent="0.3">
      <c r="B29" s="39" t="s">
        <v>24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2:13" ht="19.5" customHeight="1" x14ac:dyDescent="0.3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2:13" ht="19.5" customHeight="1" x14ac:dyDescent="0.3">
      <c r="B31" s="24" t="s">
        <v>15</v>
      </c>
      <c r="C31" s="24" t="s">
        <v>8</v>
      </c>
      <c r="D31" s="24" t="s">
        <v>9</v>
      </c>
      <c r="E31" s="25" t="s">
        <v>11</v>
      </c>
      <c r="F31" s="25" t="s">
        <v>10</v>
      </c>
      <c r="G31" s="25" t="s">
        <v>12</v>
      </c>
      <c r="H31" s="25" t="s">
        <v>13</v>
      </c>
      <c r="I31" s="25" t="s">
        <v>14</v>
      </c>
      <c r="J31" s="25" t="s">
        <v>18</v>
      </c>
      <c r="K31" s="25" t="s">
        <v>34</v>
      </c>
      <c r="L31" s="25" t="s">
        <v>35</v>
      </c>
    </row>
    <row r="32" spans="2:13" ht="19.5" customHeight="1" x14ac:dyDescent="0.3">
      <c r="B32" s="26">
        <f>+instruments!A2</f>
        <v>43186</v>
      </c>
      <c r="C32" s="27" t="s">
        <v>46</v>
      </c>
      <c r="D32" s="12">
        <f>+instruments!C2</f>
        <v>4.4999999999999998E-2</v>
      </c>
      <c r="E32" s="12">
        <f>+instruments!D2</f>
        <v>4.4999999999999998E-2</v>
      </c>
      <c r="F32" s="12">
        <f>+instruments!E2</f>
        <v>0</v>
      </c>
      <c r="G32" s="12">
        <f>+instruments!F2</f>
        <v>4.4999999999999998E-2</v>
      </c>
      <c r="H32" s="12">
        <f>+instruments!G2</f>
        <v>4.4999999999999998E-2</v>
      </c>
      <c r="I32" s="12">
        <f>+instruments!H2</f>
        <v>4.4999999999999998E-2</v>
      </c>
      <c r="J32" s="12">
        <f>+instruments!I2</f>
        <v>0</v>
      </c>
      <c r="K32" s="12">
        <f>+instruments!J2</f>
        <v>0</v>
      </c>
      <c r="L32" s="12">
        <f>+instruments!K2</f>
        <v>0</v>
      </c>
    </row>
    <row r="33" spans="2:12" ht="19.5" customHeight="1" x14ac:dyDescent="0.3">
      <c r="B33" s="26">
        <f>+instruments!A3</f>
        <v>43425</v>
      </c>
      <c r="C33" s="27" t="str">
        <f>+"Tes "&amp;RIGHT(instruments!B3,2)</f>
        <v>Tes 18</v>
      </c>
      <c r="D33" s="12">
        <f>+instruments!C3</f>
        <v>4.3240306235214243E-2</v>
      </c>
      <c r="E33" s="12">
        <f>+instruments!D3</f>
        <v>4.4835729358180448E-2</v>
      </c>
      <c r="F33" s="12">
        <f>+instruments!E3</f>
        <v>-1.5954231229662053E-3</v>
      </c>
      <c r="G33" s="12">
        <f>+instruments!F3</f>
        <v>4.2266964203088973E-2</v>
      </c>
      <c r="H33" s="12">
        <f>+instruments!G3</f>
        <v>4.4547793716722545E-2</v>
      </c>
      <c r="I33" s="12">
        <f>+instruments!H3</f>
        <v>4.7795787010176387E-2</v>
      </c>
      <c r="J33" s="12">
        <f>+instruments!I3</f>
        <v>4.3240306235214243E-2</v>
      </c>
      <c r="K33" s="12">
        <f>+instruments!J3</f>
        <v>-6.3194180152886521E-4</v>
      </c>
      <c r="L33" s="12">
        <f>+instruments!K3</f>
        <v>-1.8958254045865956E-3</v>
      </c>
    </row>
    <row r="34" spans="2:12" ht="19.5" customHeight="1" x14ac:dyDescent="0.3">
      <c r="B34" s="26">
        <f>+instruments!A4</f>
        <v>43719</v>
      </c>
      <c r="C34" s="27" t="str">
        <f>+"Tes "&amp;RIGHT(instruments!B4,2)</f>
        <v>Tes 19</v>
      </c>
      <c r="D34" s="12">
        <f>+instruments!C4</f>
        <v>4.670544466172892E-2</v>
      </c>
      <c r="E34" s="12">
        <f>+instruments!D4</f>
        <v>4.7033698794237085E-2</v>
      </c>
      <c r="F34" s="12">
        <f>+instruments!E4</f>
        <v>-3.2825413250816421E-4</v>
      </c>
      <c r="G34" s="12">
        <f>+instruments!F4</f>
        <v>4.408514802649597E-2</v>
      </c>
      <c r="H34" s="12">
        <f>+instruments!G4</f>
        <v>4.6563145599770588E-2</v>
      </c>
      <c r="I34" s="12">
        <f>+instruments!H4</f>
        <v>5.0619916244260037E-2</v>
      </c>
      <c r="J34" s="12">
        <f>+instruments!I4</f>
        <v>4.9794699927751873E-2</v>
      </c>
      <c r="K34" s="12">
        <f>+instruments!J4</f>
        <v>-8.0876147222470546E-5</v>
      </c>
      <c r="L34" s="12">
        <f>+instruments!K4</f>
        <v>-2.4262844166741165E-4</v>
      </c>
    </row>
    <row r="35" spans="2:12" ht="19.5" customHeight="1" x14ac:dyDescent="0.3">
      <c r="B35" s="26">
        <f>+instruments!A5</f>
        <v>44036</v>
      </c>
      <c r="C35" s="27" t="str">
        <f>+"Tes "&amp;RIGHT(instruments!B5,2)</f>
        <v>Tes 20</v>
      </c>
      <c r="D35" s="12">
        <f>+instruments!C5</f>
        <v>5.109343381870432E-2</v>
      </c>
      <c r="E35" s="12">
        <f>+instruments!D5</f>
        <v>4.8807766158985404E-2</v>
      </c>
      <c r="F35" s="12">
        <f>+instruments!E5</f>
        <v>2.2856676597189166E-3</v>
      </c>
      <c r="G35" s="12">
        <f>+instruments!F5</f>
        <v>4.5959074990435736E-2</v>
      </c>
      <c r="H35" s="12">
        <f>+instruments!G5</f>
        <v>4.8496492403022583E-2</v>
      </c>
      <c r="I35" s="12">
        <f>+instruments!H5</f>
        <v>5.2080447073897439E-2</v>
      </c>
      <c r="J35" s="12">
        <f>+instruments!I5</f>
        <v>6.0508375056933739E-2</v>
      </c>
      <c r="K35" s="12">
        <f>+instruments!J5</f>
        <v>1.3154678126784121E-4</v>
      </c>
      <c r="L35" s="12">
        <f>+instruments!K5</f>
        <v>3.946403438035236E-4</v>
      </c>
    </row>
    <row r="36" spans="2:12" ht="19.5" customHeight="1" x14ac:dyDescent="0.3">
      <c r="B36" s="26">
        <f>+instruments!A6</f>
        <v>44685</v>
      </c>
      <c r="C36" s="27" t="str">
        <f>+"Tes "&amp;RIGHT(instruments!B6,2)</f>
        <v>Tes 22</v>
      </c>
      <c r="D36" s="12">
        <f>+instruments!C6</f>
        <v>5.6191270149543053E-2</v>
      </c>
      <c r="E36" s="12">
        <f>+instruments!D6</f>
        <v>5.2147434011303909E-2</v>
      </c>
      <c r="F36" s="12">
        <f>+instruments!E6</f>
        <v>4.0438361382391444E-3</v>
      </c>
      <c r="G36" s="12">
        <f>+instruments!F6</f>
        <v>4.936900492914735E-2</v>
      </c>
      <c r="H36" s="12">
        <f>+instruments!G6</f>
        <v>5.1961739589533366E-2</v>
      </c>
      <c r="I36" s="12">
        <f>+instruments!H6</f>
        <v>5.5181628442884906E-2</v>
      </c>
      <c r="J36" s="12">
        <f>+instruments!I6</f>
        <v>6.3557829841457414E-2</v>
      </c>
      <c r="K36" s="12">
        <f>+instruments!J6</f>
        <v>2.0536911656162594E-4</v>
      </c>
      <c r="L36" s="12">
        <f>+instruments!K6</f>
        <v>6.1610734968487791E-4</v>
      </c>
    </row>
    <row r="37" spans="2:12" ht="19.5" customHeight="1" x14ac:dyDescent="0.3">
      <c r="B37" s="26">
        <f>+instruments!A7</f>
        <v>45497</v>
      </c>
      <c r="C37" s="27" t="str">
        <f>+"Tes "&amp;RIGHT(instruments!B7,2)</f>
        <v>Tes 24</v>
      </c>
      <c r="D37" s="12">
        <f>+instruments!C7</f>
        <v>6.0929261861967877E-2</v>
      </c>
      <c r="E37" s="12">
        <f>+instruments!D7</f>
        <v>5.5786626863496662E-2</v>
      </c>
      <c r="F37" s="12">
        <f>+instruments!E7</f>
        <v>5.1426349984712155E-3</v>
      </c>
      <c r="G37" s="12">
        <f>+instruments!F7</f>
        <v>5.3037472322943265E-2</v>
      </c>
      <c r="H37" s="12">
        <f>+instruments!G7</f>
        <v>5.5652040003514015E-2</v>
      </c>
      <c r="I37" s="12">
        <f>+instruments!H7</f>
        <v>5.8723256355041893E-2</v>
      </c>
      <c r="J37" s="12">
        <f>+instruments!I7</f>
        <v>7.3683596285598396E-2</v>
      </c>
      <c r="K37" s="12">
        <f>+instruments!J7</f>
        <v>2.3582955005690363E-4</v>
      </c>
      <c r="L37" s="12">
        <f>+instruments!K7</f>
        <v>7.0748865017071093E-4</v>
      </c>
    </row>
    <row r="38" spans="2:12" ht="19.5" customHeight="1" x14ac:dyDescent="0.3">
      <c r="B38" s="26">
        <f>+instruments!A8</f>
        <v>45987</v>
      </c>
      <c r="C38" s="27" t="str">
        <f>+"Tes "&amp;RIGHT(instruments!B8,2)</f>
        <v>Tes 25</v>
      </c>
      <c r="D38" s="12">
        <f>+instruments!C8</f>
        <v>6.3747073393287265E-2</v>
      </c>
      <c r="E38" s="12">
        <f>+instruments!D8</f>
        <v>5.803767721285958E-2</v>
      </c>
      <c r="F38" s="12">
        <f>+instruments!E8</f>
        <v>5.7093961804276852E-3</v>
      </c>
      <c r="G38" s="12">
        <f>+instruments!F8</f>
        <v>5.5299823702456528E-2</v>
      </c>
      <c r="H38" s="12">
        <f>+instruments!G8</f>
        <v>5.7929025431434855E-2</v>
      </c>
      <c r="I38" s="12">
        <f>+instruments!H8</f>
        <v>6.0928204347999573E-2</v>
      </c>
      <c r="J38" s="12">
        <f>+instruments!I8</f>
        <v>7.4066456913327583E-2</v>
      </c>
      <c r="K38" s="12">
        <f>+instruments!J8</f>
        <v>2.2532040685413943E-4</v>
      </c>
      <c r="L38" s="12">
        <f>+instruments!K8</f>
        <v>6.7596122056241836E-4</v>
      </c>
    </row>
    <row r="39" spans="2:12" ht="19.5" customHeight="1" x14ac:dyDescent="0.3">
      <c r="B39" s="26">
        <f>+instruments!A9</f>
        <v>46260</v>
      </c>
      <c r="C39" s="27" t="str">
        <f>+"Tes "&amp;RIGHT(instruments!B9,2)</f>
        <v>Tes 26</v>
      </c>
      <c r="D39" s="12">
        <f>+instruments!C9</f>
        <v>6.4085238803975375E-2</v>
      </c>
      <c r="E39" s="12">
        <f>+instruments!D9</f>
        <v>5.8788009200224547E-2</v>
      </c>
      <c r="F39" s="12">
        <f>+instruments!E9</f>
        <v>5.2972296037508276E-3</v>
      </c>
      <c r="G39" s="12">
        <f>+instruments!F9</f>
        <v>5.6055797909132024E-2</v>
      </c>
      <c r="H39" s="12">
        <f>+instruments!G9</f>
        <v>5.8684030758535143E-2</v>
      </c>
      <c r="I39" s="12">
        <f>+instruments!H9</f>
        <v>6.1666681569177643E-2</v>
      </c>
      <c r="J39" s="12">
        <f>+instruments!I9</f>
        <v>7.7400431191528174E-2</v>
      </c>
      <c r="K39" s="12">
        <f>+instruments!J9</f>
        <v>2.244229604868932E-4</v>
      </c>
      <c r="L39" s="12">
        <f>+instruments!K9</f>
        <v>6.732688814606796E-4</v>
      </c>
    </row>
    <row r="40" spans="2:12" ht="19.5" customHeight="1" x14ac:dyDescent="0.3">
      <c r="B40" s="26">
        <f>+instruments!A10</f>
        <v>46871</v>
      </c>
      <c r="C40" s="27" t="str">
        <f>+"Tes "&amp;RIGHT(instruments!B10,2)</f>
        <v>Tes 28</v>
      </c>
      <c r="D40" s="12">
        <f>+instruments!C10</f>
        <v>6.6578841602127126E-2</v>
      </c>
      <c r="E40" s="12">
        <f>+instruments!D10</f>
        <v>6.0887900933017512E-2</v>
      </c>
      <c r="F40" s="12">
        <f>+instruments!E10</f>
        <v>5.6909406691096134E-3</v>
      </c>
      <c r="G40" s="12">
        <f>+instruments!F10</f>
        <v>5.8164798127470121E-2</v>
      </c>
      <c r="H40" s="12">
        <f>+instruments!G10</f>
        <v>6.0798949145912912E-2</v>
      </c>
      <c r="I40" s="12">
        <f>+instruments!H10</f>
        <v>6.3737328064059351E-2</v>
      </c>
      <c r="J40" s="12">
        <f>+instruments!I10</f>
        <v>8.2604647093944328E-2</v>
      </c>
      <c r="K40" s="12">
        <f>+instruments!J10</f>
        <v>2.2404964332282208E-4</v>
      </c>
      <c r="L40" s="12">
        <f>+instruments!K10</f>
        <v>6.7214892996846629E-4</v>
      </c>
    </row>
    <row r="41" spans="2:12" ht="19.5" customHeight="1" x14ac:dyDescent="0.3">
      <c r="B41" s="26">
        <f>+instruments!A11</f>
        <v>47744</v>
      </c>
      <c r="C41" s="27" t="str">
        <f>+"Tes "&amp;RIGHT(instruments!B11,2)</f>
        <v>Tes 30</v>
      </c>
      <c r="D41" s="12">
        <f>+instruments!C11</f>
        <v>6.8140680415391924E-2</v>
      </c>
      <c r="E41" s="12">
        <f>+instruments!D11</f>
        <v>6.2593556051040902E-2</v>
      </c>
      <c r="F41" s="12">
        <f>+instruments!E11</f>
        <v>5.5471243643510221E-3</v>
      </c>
      <c r="G41" s="12">
        <f>+instruments!F11</f>
        <v>5.9887111231941702E-2</v>
      </c>
      <c r="H41" s="12">
        <f>+instruments!G11</f>
        <v>6.2514065905311084E-2</v>
      </c>
      <c r="I41" s="12">
        <f>+instruments!H11</f>
        <v>6.5413639986035374E-2</v>
      </c>
      <c r="J41" s="12">
        <f>+instruments!I11</f>
        <v>8.095875581382117E-2</v>
      </c>
      <c r="K41" s="12">
        <f>+instruments!J11</f>
        <v>2.1634617164046645E-4</v>
      </c>
      <c r="L41" s="12">
        <f>+instruments!K11</f>
        <v>6.4903851492139936E-4</v>
      </c>
    </row>
    <row r="42" spans="2:12" ht="19.5" customHeight="1" x14ac:dyDescent="0.3">
      <c r="B42" s="28">
        <f>+instruments!A12</f>
        <v>48395</v>
      </c>
      <c r="C42" s="29" t="str">
        <f>+"Tes "&amp;RIGHT(instruments!B12,2)</f>
        <v>Tes 32</v>
      </c>
      <c r="D42" s="20">
        <f>+instruments!C12</f>
        <v>6.9565669459165203E-2</v>
      </c>
      <c r="E42" s="20">
        <f>+instruments!D12</f>
        <v>6.3803293175668546E-2</v>
      </c>
      <c r="F42" s="20">
        <f>+instruments!E12</f>
        <v>5.7623762834966563E-3</v>
      </c>
      <c r="G42" s="20">
        <f>+instruments!F12</f>
        <v>6.1105810113548209E-2</v>
      </c>
      <c r="H42" s="20">
        <f>+instruments!G12</f>
        <v>6.3730437002476131E-2</v>
      </c>
      <c r="I42" s="20">
        <f>+instruments!H12</f>
        <v>6.6605513373723502E-2</v>
      </c>
      <c r="J42" s="20">
        <f>+instruments!I12</f>
        <v>8.614583358164718E-2</v>
      </c>
      <c r="K42" s="20">
        <f>+instruments!J12</f>
        <v>2.1317746845432638E-4</v>
      </c>
      <c r="L42" s="20">
        <f>+instruments!K12</f>
        <v>6.3953240536297913E-4</v>
      </c>
    </row>
    <row r="43" spans="2:12" ht="19.5" customHeight="1" x14ac:dyDescent="0.3">
      <c r="B43" s="15"/>
      <c r="C43" s="13"/>
      <c r="D43" s="14"/>
      <c r="E43" s="14"/>
      <c r="F43" s="14"/>
      <c r="G43" s="14"/>
      <c r="H43" s="14"/>
      <c r="I43" s="14"/>
      <c r="J43" s="14"/>
      <c r="K43" s="14"/>
      <c r="L43" s="14"/>
    </row>
    <row r="44" spans="2:12" ht="19.5" customHeight="1" x14ac:dyDescent="0.3">
      <c r="B44" s="39" t="s">
        <v>58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2:12" ht="19.5" customHeight="1" x14ac:dyDescent="0.3"/>
    <row r="46" spans="2:12" ht="19.5" customHeight="1" x14ac:dyDescent="0.3">
      <c r="B46" s="30"/>
      <c r="C46" s="31" t="str">
        <f>+fras_cash!B1</f>
        <v>Tes 2018</v>
      </c>
      <c r="D46" s="31" t="str">
        <f>+fras_cash!C1</f>
        <v>Tes 2019</v>
      </c>
      <c r="E46" s="31" t="str">
        <f>+fras_cash!D1</f>
        <v>Tes 2020</v>
      </c>
      <c r="F46" s="31" t="str">
        <f>+fras_cash!E1</f>
        <v>Tes 2022</v>
      </c>
      <c r="G46" s="31" t="str">
        <f>+fras_cash!F1</f>
        <v>Tes 2024</v>
      </c>
      <c r="H46" s="31" t="str">
        <f>+fras_cash!G1</f>
        <v>Tes 2025</v>
      </c>
      <c r="I46" s="6" t="str">
        <f>+fras_cash!H1</f>
        <v>Tes 2026</v>
      </c>
      <c r="J46" s="6" t="str">
        <f>+fras_cash!I1</f>
        <v>Tes 2028</v>
      </c>
      <c r="K46" s="14" t="str">
        <f>+fras_cash!J1</f>
        <v>Tes 2030</v>
      </c>
      <c r="L46" s="14" t="str">
        <f>+fras_cash!K1</f>
        <v>Tes 2032</v>
      </c>
    </row>
    <row r="47" spans="2:12" ht="19.5" customHeight="1" x14ac:dyDescent="0.3">
      <c r="B47" s="32" t="str">
        <f>+fras_cash!A2</f>
        <v>Tes 2018</v>
      </c>
      <c r="C47" s="33"/>
      <c r="D47" s="34">
        <f>+fras_cash!C2</f>
        <v>4.9794699927751873E-2</v>
      </c>
      <c r="E47" s="34">
        <f>+fras_cash!D2</f>
        <v>5.4814388681982296E-2</v>
      </c>
      <c r="F47" s="34">
        <f>+fras_cash!E2</f>
        <v>5.9229213468969366E-2</v>
      </c>
      <c r="G47" s="34">
        <f>+fras_cash!F2</f>
        <v>6.3773965738264993E-2</v>
      </c>
      <c r="H47" s="34">
        <f>+fras_cash!G2</f>
        <v>6.625118902746352E-2</v>
      </c>
      <c r="I47" s="34">
        <f>+fras_cash!H2</f>
        <v>6.656011813738627E-2</v>
      </c>
      <c r="J47" s="34">
        <f>+fras_cash!I2</f>
        <v>6.8938946899022469E-2</v>
      </c>
      <c r="K47" s="34">
        <f>+fras_cash!J2</f>
        <v>7.0360846971247337E-2</v>
      </c>
      <c r="L47" s="34">
        <f>+fras_cash!K2</f>
        <v>7.1711975861947108E-2</v>
      </c>
    </row>
    <row r="48" spans="2:12" ht="19.5" customHeight="1" x14ac:dyDescent="0.3">
      <c r="B48" s="32" t="str">
        <f>+fras_cash!A3</f>
        <v>Tes 2019</v>
      </c>
      <c r="C48" s="35"/>
      <c r="D48" s="12"/>
      <c r="E48" s="12">
        <f>+fras_cash!D3</f>
        <v>6.0508375056933961E-2</v>
      </c>
      <c r="F48" s="12">
        <f>+fras_cash!E3</f>
        <v>6.2597925107670482E-2</v>
      </c>
      <c r="G48" s="12">
        <f>+fras_cash!F3</f>
        <v>6.6850607180221511E-2</v>
      </c>
      <c r="H48" s="12">
        <f>+fras_cash!G3</f>
        <v>6.8862966328150144E-2</v>
      </c>
      <c r="I48" s="12">
        <f>+fras_cash!H3</f>
        <v>6.9135870453434389E-2</v>
      </c>
      <c r="J48" s="12">
        <f>+fras_cash!I3</f>
        <v>7.1388297144080237E-2</v>
      </c>
      <c r="K48" s="12">
        <f>+fras_cash!J3</f>
        <v>7.264625573775807E-2</v>
      </c>
      <c r="L48" s="12">
        <f>+fras_cash!K3</f>
        <v>7.3918069670153352E-2</v>
      </c>
    </row>
    <row r="49" spans="2:12" ht="19.5" customHeight="1" x14ac:dyDescent="0.3">
      <c r="B49" s="32" t="str">
        <f>+fras_cash!A4</f>
        <v>Tes 2020</v>
      </c>
      <c r="C49" s="35"/>
      <c r="D49" s="12"/>
      <c r="E49" s="12"/>
      <c r="F49" s="12">
        <f>+fras_cash!E4</f>
        <v>6.3557829841457636E-2</v>
      </c>
      <c r="G49" s="12">
        <f>+fras_cash!F4</f>
        <v>6.8377382020782473E-2</v>
      </c>
      <c r="H49" s="12">
        <f>+fras_cash!G4</f>
        <v>7.0222048548830296E-2</v>
      </c>
      <c r="I49" s="12">
        <f>+fras_cash!H4</f>
        <v>7.0487456258014447E-2</v>
      </c>
      <c r="J49" s="12">
        <f>+fras_cash!I4</f>
        <v>7.2771470604327204E-2</v>
      </c>
      <c r="K49" s="12">
        <f>+fras_cash!J4</f>
        <v>7.3964498088009867E-2</v>
      </c>
      <c r="L49" s="12">
        <f>+fras_cash!K4</f>
        <v>7.5223870720997787E-2</v>
      </c>
    </row>
    <row r="50" spans="2:12" ht="19.5" customHeight="1" x14ac:dyDescent="0.3">
      <c r="B50" s="32" t="str">
        <f>+fras_cash!A5</f>
        <v>Tes 2022</v>
      </c>
      <c r="C50" s="35"/>
      <c r="D50" s="12"/>
      <c r="E50" s="12"/>
      <c r="F50" s="12"/>
      <c r="G50" s="12">
        <f>+fras_cash!F5</f>
        <v>7.3683596285598396E-2</v>
      </c>
      <c r="H50" s="12">
        <f>+fras_cash!G5</f>
        <v>7.3875799841027323E-2</v>
      </c>
      <c r="I50" s="12">
        <f>+fras_cash!H5</f>
        <v>7.4073555852431916E-2</v>
      </c>
      <c r="J50" s="12">
        <f>+fras_cash!I5</f>
        <v>7.6296907227138888E-2</v>
      </c>
      <c r="K50" s="12">
        <f>+fras_cash!J5</f>
        <v>7.7186540975221263E-2</v>
      </c>
      <c r="L50" s="12">
        <f>+fras_cash!K5</f>
        <v>7.8361958546499633E-2</v>
      </c>
    </row>
    <row r="51" spans="2:12" ht="19.5" customHeight="1" x14ac:dyDescent="0.3">
      <c r="B51" s="32" t="str">
        <f>+fras_cash!A6</f>
        <v>Tes 2024</v>
      </c>
      <c r="C51" s="35"/>
      <c r="D51" s="12"/>
      <c r="E51" s="12"/>
      <c r="F51" s="12"/>
      <c r="G51" s="12"/>
      <c r="H51" s="12">
        <f>+fras_cash!G6</f>
        <v>7.4066456913327583E-2</v>
      </c>
      <c r="I51" s="12">
        <f>+fras_cash!H6</f>
        <v>7.4419424947203883E-2</v>
      </c>
      <c r="J51" s="12">
        <f>+fras_cash!I6</f>
        <v>7.7688914827544142E-2</v>
      </c>
      <c r="K51" s="12">
        <f>+fras_cash!J6</f>
        <v>7.8557040088075958E-2</v>
      </c>
      <c r="L51" s="12">
        <f>+fras_cash!K6</f>
        <v>7.9874554287256538E-2</v>
      </c>
    </row>
    <row r="52" spans="2:12" ht="19.5" customHeight="1" x14ac:dyDescent="0.3">
      <c r="B52" s="32" t="str">
        <f>+fras_cash!A7</f>
        <v>Tes 2025</v>
      </c>
      <c r="C52" s="35"/>
      <c r="D52" s="12"/>
      <c r="E52" s="12"/>
      <c r="F52" s="12"/>
      <c r="G52" s="38"/>
      <c r="H52" s="38"/>
      <c r="I52" s="38">
        <f>+fras_cash!H7</f>
        <v>7.7400431191527952E-2</v>
      </c>
      <c r="J52" s="38">
        <f>+fras_cash!I7</f>
        <v>8.1890008497847555E-2</v>
      </c>
      <c r="K52" s="38">
        <f>+fras_cash!J7</f>
        <v>8.1481738200868348E-2</v>
      </c>
      <c r="L52" s="38">
        <f>+fras_cash!K7</f>
        <v>8.2683036712556834E-2</v>
      </c>
    </row>
    <row r="53" spans="2:12" ht="19.5" customHeight="1" x14ac:dyDescent="0.3">
      <c r="B53" s="32" t="str">
        <f>+fras_cash!A8</f>
        <v>Tes 2026</v>
      </c>
      <c r="C53" s="38"/>
      <c r="D53" s="38"/>
      <c r="E53" s="38"/>
      <c r="F53" s="38"/>
      <c r="G53" s="38"/>
      <c r="H53" s="38"/>
      <c r="I53" s="38"/>
      <c r="J53" s="38">
        <f>+fras_cash!I8</f>
        <v>8.260464709394455E-2</v>
      </c>
      <c r="K53" s="38">
        <f>+fras_cash!J8</f>
        <v>8.1822776758924132E-2</v>
      </c>
      <c r="L53" s="38">
        <f>+fras_cash!K8</f>
        <v>8.3003858700466671E-2</v>
      </c>
    </row>
    <row r="54" spans="2:12" ht="19.5" customHeight="1" x14ac:dyDescent="0.3">
      <c r="B54" s="32" t="str">
        <f>+fras_cash!A9</f>
        <v>Tes 2028</v>
      </c>
      <c r="C54" s="38"/>
      <c r="D54" s="38"/>
      <c r="E54" s="38"/>
      <c r="F54" s="38"/>
      <c r="G54" s="38"/>
      <c r="H54" s="38"/>
      <c r="I54" s="38"/>
      <c r="J54" s="38"/>
      <c r="K54" s="38">
        <f>+fras_cash!J9</f>
        <v>8.095875581382117E-2</v>
      </c>
      <c r="L54" s="38">
        <f>+fras_cash!K9</f>
        <v>8.3250135496922395E-2</v>
      </c>
    </row>
    <row r="55" spans="2:12" ht="19.5" customHeight="1" x14ac:dyDescent="0.3">
      <c r="B55" s="32" t="str">
        <f>+fras_cash!A10</f>
        <v>Tes 2030</v>
      </c>
      <c r="C55" s="38"/>
      <c r="D55" s="38"/>
      <c r="E55" s="38"/>
      <c r="F55" s="38"/>
      <c r="G55" s="38"/>
      <c r="H55" s="38"/>
      <c r="I55" s="38"/>
      <c r="J55" s="38"/>
      <c r="K55" s="38"/>
      <c r="L55" s="38">
        <f>+fras_cash!K10</f>
        <v>8.614583358164718E-2</v>
      </c>
    </row>
    <row r="56" spans="2:12" ht="19.5" customHeight="1" x14ac:dyDescent="0.3">
      <c r="B56" s="32" t="str">
        <f>+fras_cash!A11</f>
        <v>Tes 2032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2:12" ht="19.5" customHeight="1" x14ac:dyDescent="0.3"/>
    <row r="58" spans="2:12" ht="19.5" customHeight="1" x14ac:dyDescent="0.3"/>
    <row r="59" spans="2:12" ht="19.5" customHeight="1" x14ac:dyDescent="0.3"/>
    <row r="60" spans="2:12" ht="19.5" customHeight="1" x14ac:dyDescent="0.3"/>
    <row r="61" spans="2:12" ht="19.5" customHeight="1" x14ac:dyDescent="0.3"/>
    <row r="62" spans="2:12" ht="19.5" customHeight="1" x14ac:dyDescent="0.3"/>
    <row r="63" spans="2:12" ht="19.5" customHeight="1" x14ac:dyDescent="0.3"/>
    <row r="64" spans="2:12" ht="19.5" customHeight="1" x14ac:dyDescent="0.3"/>
    <row r="65" spans="2:12" ht="19.5" customHeight="1" x14ac:dyDescent="0.3"/>
    <row r="66" spans="2:12" ht="19.5" customHeight="1" x14ac:dyDescent="0.3"/>
    <row r="67" spans="2:12" ht="19.5" customHeight="1" x14ac:dyDescent="0.3"/>
    <row r="68" spans="2:12" ht="19.5" customHeight="1" x14ac:dyDescent="0.3"/>
    <row r="69" spans="2:12" ht="19.5" customHeight="1" x14ac:dyDescent="0.3"/>
    <row r="70" spans="2:12" ht="19.5" customHeight="1" x14ac:dyDescent="0.3"/>
    <row r="71" spans="2:12" ht="19.5" customHeight="1" x14ac:dyDescent="0.3"/>
    <row r="72" spans="2:12" ht="19.5" customHeight="1" x14ac:dyDescent="0.3"/>
    <row r="73" spans="2:12" ht="19.5" customHeight="1" x14ac:dyDescent="0.3"/>
    <row r="74" spans="2:12" ht="19.5" customHeight="1" x14ac:dyDescent="0.3"/>
    <row r="75" spans="2:12" ht="19.5" customHeight="1" x14ac:dyDescent="0.3"/>
    <row r="76" spans="2:12" ht="19.5" customHeight="1" x14ac:dyDescent="0.3"/>
    <row r="77" spans="2:12" ht="19.5" customHeight="1" x14ac:dyDescent="0.3"/>
    <row r="78" spans="2:12" x14ac:dyDescent="0.3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</sheetData>
  <mergeCells count="10">
    <mergeCell ref="B44:L44"/>
    <mergeCell ref="B29:L29"/>
    <mergeCell ref="B2:L2"/>
    <mergeCell ref="B3:L3"/>
    <mergeCell ref="E22:F22"/>
    <mergeCell ref="E23:F23"/>
    <mergeCell ref="B30:L30"/>
    <mergeCell ref="B22:C22"/>
    <mergeCell ref="B5:F5"/>
    <mergeCell ref="B8:F8"/>
  </mergeCells>
  <conditionalFormatting sqref="J32:J41">
    <cfRule type="colorScale" priority="21">
      <colorScale>
        <cfvo type="min"/>
        <cfvo type="max"/>
        <color theme="6" tint="0.59999389629810485"/>
        <color theme="7" tint="0.59999389629810485"/>
      </colorScale>
    </cfRule>
  </conditionalFormatting>
  <conditionalFormatting sqref="K32:K41">
    <cfRule type="dataBar" priority="2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{94E03AA5-E505-4828-AE03-DAC19CA8BAF6}</x14:id>
        </ext>
      </extLst>
    </cfRule>
  </conditionalFormatting>
  <conditionalFormatting sqref="L32:L41">
    <cfRule type="dataBar" priority="2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{070839BA-8144-4432-8A85-EF709E3F7A60}</x14:id>
        </ext>
      </extLst>
    </cfRule>
  </conditionalFormatting>
  <conditionalFormatting sqref="J42:J43">
    <cfRule type="colorScale" priority="48">
      <colorScale>
        <cfvo type="min"/>
        <cfvo type="max"/>
        <color theme="6" tint="0.59999389629810485"/>
        <color theme="7" tint="0.59999389629810485"/>
      </colorScale>
    </cfRule>
  </conditionalFormatting>
  <conditionalFormatting sqref="F32:F43">
    <cfRule type="colorScale" priority="53">
      <colorScale>
        <cfvo type="min"/>
        <cfvo type="max"/>
        <color theme="9" tint="0.59999389629810485"/>
        <color theme="7" tint="0.59999389629810485"/>
      </colorScale>
    </cfRule>
  </conditionalFormatting>
  <conditionalFormatting sqref="C47:L56">
    <cfRule type="colorScale" priority="54">
      <colorScale>
        <cfvo type="min"/>
        <cfvo type="max"/>
        <color theme="0"/>
        <color theme="7" tint="0.39997558519241921"/>
      </colorScale>
    </cfRule>
  </conditionalFormatting>
  <pageMargins left="0.7" right="0.7" top="0.75" bottom="0.75" header="0.3" footer="0.3"/>
  <pageSetup scale="4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03AA5-E505-4828-AE03-DAC19CA8BAF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K32:K41</xm:sqref>
        </x14:conditionalFormatting>
        <x14:conditionalFormatting xmlns:xm="http://schemas.microsoft.com/office/excel/2006/main">
          <x14:cfRule type="dataBar" id="{070839BA-8144-4432-8A85-EF709E3F7A60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L32:L41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E550-4CBA-484F-B988-E3EE31FC6708}">
  <dimension ref="A1:K11"/>
  <sheetViews>
    <sheetView workbookViewId="0">
      <selection activeCell="A2" sqref="A2:A11"/>
    </sheetView>
  </sheetViews>
  <sheetFormatPr baseColWidth="10" defaultRowHeight="14.25" x14ac:dyDescent="0.2"/>
  <sheetData>
    <row r="1" spans="1:11" x14ac:dyDescent="0.2">
      <c r="B1" t="s">
        <v>63</v>
      </c>
      <c r="C1" t="s">
        <v>53</v>
      </c>
      <c r="D1" t="s">
        <v>54</v>
      </c>
      <c r="E1" t="s">
        <v>55</v>
      </c>
      <c r="F1" t="s">
        <v>56</v>
      </c>
      <c r="G1" t="s">
        <v>64</v>
      </c>
      <c r="H1" t="s">
        <v>57</v>
      </c>
      <c r="I1" t="s">
        <v>65</v>
      </c>
      <c r="J1" t="s">
        <v>66</v>
      </c>
      <c r="K1" t="s">
        <v>62</v>
      </c>
    </row>
    <row r="2" spans="1:11" x14ac:dyDescent="0.2">
      <c r="A2" t="s">
        <v>63</v>
      </c>
      <c r="C2">
        <v>4.9794699927751873E-2</v>
      </c>
      <c r="D2">
        <v>5.4814388681982296E-2</v>
      </c>
      <c r="E2">
        <v>5.9229213468969366E-2</v>
      </c>
      <c r="F2">
        <v>6.3773965738264993E-2</v>
      </c>
      <c r="G2">
        <v>6.625118902746352E-2</v>
      </c>
      <c r="H2">
        <v>6.656011813738627E-2</v>
      </c>
      <c r="I2">
        <v>6.8938946899022469E-2</v>
      </c>
      <c r="J2">
        <v>7.0360846971247337E-2</v>
      </c>
      <c r="K2">
        <v>7.1711975861947108E-2</v>
      </c>
    </row>
    <row r="3" spans="1:11" x14ac:dyDescent="0.2">
      <c r="A3" t="s">
        <v>53</v>
      </c>
      <c r="B3">
        <v>4.9794699927751873E-2</v>
      </c>
      <c r="D3">
        <v>6.0508375056933961E-2</v>
      </c>
      <c r="E3">
        <v>6.2597925107670482E-2</v>
      </c>
      <c r="F3">
        <v>6.6850607180221511E-2</v>
      </c>
      <c r="G3">
        <v>6.8862966328150144E-2</v>
      </c>
      <c r="H3">
        <v>6.9135870453434389E-2</v>
      </c>
      <c r="I3">
        <v>7.1388297144080237E-2</v>
      </c>
      <c r="J3">
        <v>7.264625573775807E-2</v>
      </c>
      <c r="K3">
        <v>7.3918069670153352E-2</v>
      </c>
    </row>
    <row r="4" spans="1:11" x14ac:dyDescent="0.2">
      <c r="A4" t="s">
        <v>54</v>
      </c>
      <c r="B4">
        <v>5.4814388681982296E-2</v>
      </c>
      <c r="C4">
        <v>6.0508375056933961E-2</v>
      </c>
      <c r="E4">
        <v>6.3557829841457636E-2</v>
      </c>
      <c r="F4">
        <v>6.8377382020782473E-2</v>
      </c>
      <c r="G4">
        <v>7.0222048548830296E-2</v>
      </c>
      <c r="H4">
        <v>7.0487456258014447E-2</v>
      </c>
      <c r="I4">
        <v>7.2771470604327204E-2</v>
      </c>
      <c r="J4">
        <v>7.3964498088009867E-2</v>
      </c>
      <c r="K4">
        <v>7.5223870720997787E-2</v>
      </c>
    </row>
    <row r="5" spans="1:11" x14ac:dyDescent="0.2">
      <c r="A5" t="s">
        <v>55</v>
      </c>
      <c r="B5">
        <v>5.9229213468969366E-2</v>
      </c>
      <c r="C5">
        <v>6.2597925107670482E-2</v>
      </c>
      <c r="D5">
        <v>6.3557829841457636E-2</v>
      </c>
      <c r="F5">
        <v>7.3683596285598396E-2</v>
      </c>
      <c r="G5">
        <v>7.3875799841027323E-2</v>
      </c>
      <c r="H5">
        <v>7.4073555852431916E-2</v>
      </c>
      <c r="I5">
        <v>7.6296907227138888E-2</v>
      </c>
      <c r="J5">
        <v>7.7186540975221263E-2</v>
      </c>
      <c r="K5">
        <v>7.8361958546499633E-2</v>
      </c>
    </row>
    <row r="6" spans="1:11" x14ac:dyDescent="0.2">
      <c r="A6" t="s">
        <v>56</v>
      </c>
      <c r="B6">
        <v>6.3773965738264993E-2</v>
      </c>
      <c r="C6">
        <v>6.6850607180221511E-2</v>
      </c>
      <c r="D6">
        <v>6.8377382020782473E-2</v>
      </c>
      <c r="E6">
        <v>7.3683596285598396E-2</v>
      </c>
      <c r="G6">
        <v>7.4066456913327583E-2</v>
      </c>
      <c r="H6">
        <v>7.4419424947203883E-2</v>
      </c>
      <c r="I6">
        <v>7.7688914827544142E-2</v>
      </c>
      <c r="J6">
        <v>7.8557040088075958E-2</v>
      </c>
      <c r="K6">
        <v>7.9874554287256538E-2</v>
      </c>
    </row>
    <row r="7" spans="1:11" x14ac:dyDescent="0.2">
      <c r="A7" t="s">
        <v>64</v>
      </c>
      <c r="B7">
        <v>6.625118902746352E-2</v>
      </c>
      <c r="C7">
        <v>6.8862966328150144E-2</v>
      </c>
      <c r="D7">
        <v>7.0222048548830296E-2</v>
      </c>
      <c r="E7">
        <v>7.3875799841027323E-2</v>
      </c>
      <c r="F7">
        <v>7.4066456913327583E-2</v>
      </c>
      <c r="H7">
        <v>7.7400431191527952E-2</v>
      </c>
      <c r="I7">
        <v>8.1890008497847555E-2</v>
      </c>
      <c r="J7">
        <v>8.1481738200868348E-2</v>
      </c>
      <c r="K7">
        <v>8.2683036712556834E-2</v>
      </c>
    </row>
    <row r="8" spans="1:11" x14ac:dyDescent="0.2">
      <c r="A8" t="s">
        <v>57</v>
      </c>
      <c r="B8">
        <v>6.656011813738627E-2</v>
      </c>
      <c r="C8">
        <v>6.9135870453434389E-2</v>
      </c>
      <c r="D8">
        <v>7.0487456258014447E-2</v>
      </c>
      <c r="E8">
        <v>7.4073555852431916E-2</v>
      </c>
      <c r="F8">
        <v>7.4419424947203883E-2</v>
      </c>
      <c r="G8">
        <v>7.7400431191527952E-2</v>
      </c>
      <c r="I8">
        <v>8.260464709394455E-2</v>
      </c>
      <c r="J8">
        <v>8.1822776758924132E-2</v>
      </c>
      <c r="K8">
        <v>8.3003858700466671E-2</v>
      </c>
    </row>
    <row r="9" spans="1:11" x14ac:dyDescent="0.2">
      <c r="A9" t="s">
        <v>65</v>
      </c>
      <c r="B9">
        <v>6.8938946899022469E-2</v>
      </c>
      <c r="C9">
        <v>7.1388297144080237E-2</v>
      </c>
      <c r="D9">
        <v>7.2771470604327204E-2</v>
      </c>
      <c r="E9">
        <v>7.6296907227138888E-2</v>
      </c>
      <c r="F9">
        <v>7.7688914827544142E-2</v>
      </c>
      <c r="G9">
        <v>8.1890008497847555E-2</v>
      </c>
      <c r="H9">
        <v>8.260464709394455E-2</v>
      </c>
      <c r="J9">
        <v>8.095875581382117E-2</v>
      </c>
      <c r="K9">
        <v>8.3250135496922395E-2</v>
      </c>
    </row>
    <row r="10" spans="1:11" x14ac:dyDescent="0.2">
      <c r="A10" t="s">
        <v>66</v>
      </c>
      <c r="B10">
        <v>7.0360846971247337E-2</v>
      </c>
      <c r="C10">
        <v>7.264625573775807E-2</v>
      </c>
      <c r="D10">
        <v>7.3964498088009867E-2</v>
      </c>
      <c r="E10">
        <v>7.7186540975221263E-2</v>
      </c>
      <c r="F10">
        <v>7.8557040088075958E-2</v>
      </c>
      <c r="G10">
        <v>8.1481738200868348E-2</v>
      </c>
      <c r="H10">
        <v>8.1822776758924132E-2</v>
      </c>
      <c r="I10">
        <v>8.095875581382117E-2</v>
      </c>
      <c r="K10">
        <v>8.614583358164718E-2</v>
      </c>
    </row>
    <row r="11" spans="1:11" x14ac:dyDescent="0.2">
      <c r="A11" t="s">
        <v>62</v>
      </c>
      <c r="B11">
        <v>7.1711975861947108E-2</v>
      </c>
      <c r="C11">
        <v>7.3918069670153352E-2</v>
      </c>
      <c r="D11">
        <v>7.5223870720997787E-2</v>
      </c>
      <c r="E11">
        <v>7.8361958546499633E-2</v>
      </c>
      <c r="F11">
        <v>7.9874554287256538E-2</v>
      </c>
      <c r="G11">
        <v>8.2683036712556834E-2</v>
      </c>
      <c r="H11">
        <v>8.3003858700466671E-2</v>
      </c>
      <c r="I11">
        <v>8.3250135496922395E-2</v>
      </c>
      <c r="J11">
        <v>8.614583358164718E-2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443A-6AB0-436E-AA28-FDED604F1ED3}">
  <dimension ref="A1:E34"/>
  <sheetViews>
    <sheetView zoomScale="115" zoomScaleNormal="115" workbookViewId="0">
      <selection activeCell="A4" sqref="A4"/>
    </sheetView>
  </sheetViews>
  <sheetFormatPr baseColWidth="10" defaultRowHeight="14.25" x14ac:dyDescent="0.2"/>
  <sheetData>
    <row r="1" spans="1:5" x14ac:dyDescent="0.2">
      <c r="B1" t="s">
        <v>47</v>
      </c>
      <c r="C1" t="s">
        <v>48</v>
      </c>
      <c r="D1" t="s">
        <v>49</v>
      </c>
      <c r="E1" t="s">
        <v>50</v>
      </c>
    </row>
    <row r="2" spans="1:5" x14ac:dyDescent="0.2">
      <c r="A2" s="1">
        <v>43186</v>
      </c>
      <c r="B2">
        <v>4.4999999999999998E-2</v>
      </c>
      <c r="C2">
        <v>0</v>
      </c>
    </row>
    <row r="3" spans="1:5" x14ac:dyDescent="0.2">
      <c r="A3" s="1">
        <v>43187</v>
      </c>
      <c r="B3">
        <v>4.4999999999999998E-2</v>
      </c>
      <c r="D3">
        <v>4.309257881677464E-2</v>
      </c>
      <c r="E3">
        <v>4.3090000000000003E-2</v>
      </c>
    </row>
    <row r="4" spans="1:5" x14ac:dyDescent="0.2">
      <c r="A4" s="1">
        <v>43189</v>
      </c>
      <c r="B4">
        <v>4.3832853459257776E-2</v>
      </c>
      <c r="C4">
        <v>-1.1671465407422257E-3</v>
      </c>
    </row>
    <row r="5" spans="1:5" x14ac:dyDescent="0.2">
      <c r="A5" s="1">
        <v>43219</v>
      </c>
      <c r="B5">
        <v>4.3832853457936909E-2</v>
      </c>
      <c r="C5">
        <v>-1.3208671487570353E-12</v>
      </c>
    </row>
    <row r="6" spans="1:5" x14ac:dyDescent="0.2">
      <c r="A6" s="1">
        <v>43249</v>
      </c>
      <c r="B6">
        <v>4.3836943439925766E-2</v>
      </c>
      <c r="C6">
        <v>4.0899819888603738E-6</v>
      </c>
    </row>
    <row r="7" spans="1:5" x14ac:dyDescent="0.2">
      <c r="A7" s="1">
        <v>43279</v>
      </c>
      <c r="B7">
        <v>4.3836943439925641E-2</v>
      </c>
      <c r="C7">
        <v>-1.2795735574542553E-16</v>
      </c>
    </row>
    <row r="8" spans="1:5" x14ac:dyDescent="0.2">
      <c r="A8" s="1">
        <v>43284</v>
      </c>
      <c r="B8">
        <v>4.3836943439925641E-2</v>
      </c>
      <c r="D8">
        <v>4.2200253942078186E-2</v>
      </c>
      <c r="E8">
        <v>4.2199999999999994E-2</v>
      </c>
    </row>
    <row r="9" spans="1:5" x14ac:dyDescent="0.2">
      <c r="A9" s="1">
        <v>43309</v>
      </c>
      <c r="B9">
        <v>4.2277351611037683E-2</v>
      </c>
      <c r="C9">
        <v>-1.5595918288879521E-3</v>
      </c>
    </row>
    <row r="10" spans="1:5" x14ac:dyDescent="0.2">
      <c r="A10" s="1">
        <v>43339</v>
      </c>
      <c r="B10">
        <v>4.2277350859180621E-2</v>
      </c>
      <c r="C10">
        <v>-7.5185706805908491E-10</v>
      </c>
    </row>
    <row r="11" spans="1:5" x14ac:dyDescent="0.2">
      <c r="A11" s="1">
        <v>43369</v>
      </c>
      <c r="B11">
        <v>4.243371687313742E-2</v>
      </c>
      <c r="C11">
        <v>1.5636601395680233E-4</v>
      </c>
    </row>
    <row r="12" spans="1:5" x14ac:dyDescent="0.2">
      <c r="A12" s="1">
        <v>43376</v>
      </c>
      <c r="B12">
        <v>4.243371687313742E-2</v>
      </c>
      <c r="D12">
        <v>4.1850711832747446E-2</v>
      </c>
      <c r="E12">
        <v>4.1849999999999998E-2</v>
      </c>
    </row>
    <row r="13" spans="1:5" x14ac:dyDescent="0.2">
      <c r="A13" s="1">
        <v>43399</v>
      </c>
      <c r="B13">
        <v>4.276030965177386E-2</v>
      </c>
      <c r="C13">
        <v>3.2659277863643897E-4</v>
      </c>
    </row>
    <row r="14" spans="1:5" x14ac:dyDescent="0.2">
      <c r="A14" s="1">
        <v>43429</v>
      </c>
      <c r="B14">
        <v>4.292148460278622E-2</v>
      </c>
      <c r="C14">
        <v>1.6117495101236384E-4</v>
      </c>
    </row>
    <row r="15" spans="1:5" x14ac:dyDescent="0.2">
      <c r="A15" s="1">
        <v>43459</v>
      </c>
      <c r="B15">
        <v>4.316066612394541E-2</v>
      </c>
      <c r="C15">
        <v>2.3918152115918865E-4</v>
      </c>
    </row>
    <row r="16" spans="1:5" x14ac:dyDescent="0.2">
      <c r="A16" s="1">
        <v>43468</v>
      </c>
      <c r="B16">
        <v>4.316066612394541E-2</v>
      </c>
      <c r="D16">
        <v>4.1896724502001458E-2</v>
      </c>
      <c r="E16">
        <v>4.1900000000000007E-2</v>
      </c>
    </row>
    <row r="17" spans="1:5" x14ac:dyDescent="0.2">
      <c r="A17" s="1">
        <v>43482</v>
      </c>
      <c r="B17">
        <v>4.3160698976133463E-2</v>
      </c>
      <c r="C17">
        <v>3.2852188050082698E-8</v>
      </c>
    </row>
    <row r="18" spans="1:5" x14ac:dyDescent="0.2">
      <c r="A18" s="1">
        <v>43494</v>
      </c>
      <c r="B18">
        <v>4.3150133219898051E-2</v>
      </c>
      <c r="C18">
        <v>-1.0565756235413288E-5</v>
      </c>
    </row>
    <row r="19" spans="1:5" x14ac:dyDescent="0.2">
      <c r="A19" s="1">
        <v>43524</v>
      </c>
      <c r="B19">
        <v>4.29599920873222E-2</v>
      </c>
      <c r="C19">
        <v>-1.9014113257585105E-4</v>
      </c>
    </row>
    <row r="20" spans="1:5" x14ac:dyDescent="0.2">
      <c r="A20" s="1">
        <v>43554</v>
      </c>
      <c r="B20">
        <v>4.2968929705752223E-2</v>
      </c>
      <c r="C20">
        <v>8.9376184300229062E-6</v>
      </c>
    </row>
    <row r="21" spans="1:5" x14ac:dyDescent="0.2">
      <c r="A21" s="1">
        <v>43558</v>
      </c>
      <c r="B21">
        <v>4.2968929705752223E-2</v>
      </c>
      <c r="D21">
        <v>4.2101458481065564E-2</v>
      </c>
      <c r="E21">
        <v>4.2099999999999999E-2</v>
      </c>
    </row>
    <row r="22" spans="1:5" x14ac:dyDescent="0.2">
      <c r="A22" s="1">
        <v>43584</v>
      </c>
      <c r="B22">
        <v>4.3597922954712279E-2</v>
      </c>
      <c r="C22">
        <v>6.2899324896005711E-4</v>
      </c>
    </row>
    <row r="23" spans="1:5" x14ac:dyDescent="0.2">
      <c r="A23" s="1">
        <v>43614</v>
      </c>
      <c r="B23">
        <v>4.6045961520874784E-2</v>
      </c>
      <c r="C23">
        <v>2.4480385661625067E-3</v>
      </c>
    </row>
    <row r="24" spans="1:5" x14ac:dyDescent="0.2">
      <c r="A24" s="1">
        <v>43644</v>
      </c>
      <c r="B24">
        <v>4.7840391230088312E-2</v>
      </c>
      <c r="C24">
        <v>1.7944297092135294E-3</v>
      </c>
    </row>
    <row r="25" spans="1:5" x14ac:dyDescent="0.2">
      <c r="A25" s="1">
        <v>43674</v>
      </c>
      <c r="B25">
        <v>4.9202815166153754E-2</v>
      </c>
      <c r="C25">
        <v>1.3624239360654443E-3</v>
      </c>
    </row>
    <row r="26" spans="1:5" x14ac:dyDescent="0.2">
      <c r="A26" s="1">
        <v>43704</v>
      </c>
      <c r="B26">
        <v>5.1098955789587709E-2</v>
      </c>
      <c r="C26">
        <v>1.8961406234339522E-3</v>
      </c>
    </row>
    <row r="27" spans="1:5" x14ac:dyDescent="0.2">
      <c r="A27" s="1">
        <v>43734</v>
      </c>
      <c r="B27">
        <v>5.3558433452264798E-2</v>
      </c>
      <c r="C27">
        <v>2.4594776626770849E-3</v>
      </c>
    </row>
    <row r="28" spans="1:5" x14ac:dyDescent="0.2">
      <c r="A28" s="1">
        <v>43741</v>
      </c>
      <c r="B28">
        <v>5.3558433452264798E-2</v>
      </c>
      <c r="D28">
        <v>4.4275942602907813E-2</v>
      </c>
      <c r="E28">
        <v>4.4275000000000002E-2</v>
      </c>
    </row>
    <row r="29" spans="1:5" x14ac:dyDescent="0.2">
      <c r="A29" s="1">
        <v>43764</v>
      </c>
      <c r="B29">
        <v>5.5407814721689409E-2</v>
      </c>
      <c r="C29">
        <v>1.8493812694246163E-3</v>
      </c>
    </row>
    <row r="30" spans="1:5" x14ac:dyDescent="0.2">
      <c r="A30" s="1">
        <v>43794</v>
      </c>
      <c r="B30">
        <v>5.5407814721689409E-2</v>
      </c>
      <c r="C30">
        <v>0</v>
      </c>
    </row>
    <row r="31" spans="1:5" x14ac:dyDescent="0.2">
      <c r="A31" s="1">
        <v>43824</v>
      </c>
      <c r="B31">
        <v>5.5407814721689409E-2</v>
      </c>
      <c r="C31">
        <v>0</v>
      </c>
    </row>
    <row r="32" spans="1:5" x14ac:dyDescent="0.2">
      <c r="A32" s="1">
        <v>43924</v>
      </c>
      <c r="B32">
        <v>5.5407814721689409E-2</v>
      </c>
      <c r="E32">
        <v>4.6966795855474697E-2</v>
      </c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topLeftCell="A2" workbookViewId="0">
      <selection activeCell="A47" sqref="A47"/>
    </sheetView>
  </sheetViews>
  <sheetFormatPr baseColWidth="10" defaultRowHeight="14.25" x14ac:dyDescent="0.2"/>
  <cols>
    <col min="1" max="1" width="13.125" style="2" customWidth="1"/>
    <col min="2" max="2" width="26.25" style="2" customWidth="1"/>
    <col min="3" max="3" width="11" style="2"/>
    <col min="4" max="4" width="17.375" style="2" customWidth="1"/>
    <col min="5" max="5" width="11" style="2"/>
    <col min="6" max="9" width="11" style="3"/>
    <col min="10" max="10" width="14" style="3" customWidth="1"/>
    <col min="11" max="11" width="14.75" style="2" customWidth="1"/>
    <col min="12" max="12" width="16.25" style="2" customWidth="1"/>
    <col min="13" max="13" width="15.125" style="2" customWidth="1"/>
    <col min="14" max="16384" width="11" style="2"/>
  </cols>
  <sheetData>
    <row r="1" spans="1:14" x14ac:dyDescent="0.2">
      <c r="A1" s="2" t="s">
        <v>20</v>
      </c>
      <c r="B1" s="2" t="s">
        <v>0</v>
      </c>
      <c r="C1" s="2" t="s">
        <v>1</v>
      </c>
      <c r="D1" s="2" t="s">
        <v>6</v>
      </c>
      <c r="E1" s="2" t="s">
        <v>21</v>
      </c>
      <c r="F1" s="3" t="s">
        <v>3</v>
      </c>
      <c r="G1" s="3" t="s">
        <v>4</v>
      </c>
      <c r="H1" s="3" t="s">
        <v>5</v>
      </c>
      <c r="I1" s="3" t="s">
        <v>17</v>
      </c>
      <c r="J1" s="3" t="s">
        <v>32</v>
      </c>
      <c r="K1" s="2" t="s">
        <v>33</v>
      </c>
      <c r="L1" s="2" t="s">
        <v>7</v>
      </c>
      <c r="M1" s="2" t="s">
        <v>2</v>
      </c>
    </row>
    <row r="2" spans="1:14" x14ac:dyDescent="0.2">
      <c r="A2" s="4">
        <v>43186</v>
      </c>
      <c r="B2" s="2" t="s">
        <v>51</v>
      </c>
      <c r="C2" s="3">
        <v>4.4999999999999998E-2</v>
      </c>
      <c r="D2" s="2">
        <v>4.4999999999999998E-2</v>
      </c>
      <c r="E2" s="2">
        <v>0</v>
      </c>
      <c r="F2" s="3">
        <v>4.4999999999999998E-2</v>
      </c>
      <c r="G2" s="3">
        <v>4.4999999999999998E-2</v>
      </c>
      <c r="H2" s="3">
        <v>4.4999999999999998E-2</v>
      </c>
      <c r="J2" s="3">
        <v>0</v>
      </c>
      <c r="K2" s="2">
        <v>0</v>
      </c>
      <c r="L2" s="2">
        <v>0</v>
      </c>
      <c r="M2" s="5">
        <v>1</v>
      </c>
    </row>
    <row r="3" spans="1:14" x14ac:dyDescent="0.2">
      <c r="A3" s="4">
        <v>43425</v>
      </c>
      <c r="B3" s="2" t="s">
        <v>39</v>
      </c>
      <c r="C3" s="3">
        <v>4.3240306235214243E-2</v>
      </c>
      <c r="D3" s="2">
        <v>4.4835729358180448E-2</v>
      </c>
      <c r="E3" s="2">
        <v>-1.5954231229662053E-3</v>
      </c>
      <c r="F3" s="3">
        <v>4.2266964203088973E-2</v>
      </c>
      <c r="G3" s="3">
        <v>4.4547793716722545E-2</v>
      </c>
      <c r="H3" s="3">
        <v>4.7795787010176387E-2</v>
      </c>
      <c r="I3" s="3">
        <v>4.3240306235214243E-2</v>
      </c>
      <c r="J3" s="3">
        <v>-6.3194180152886521E-4</v>
      </c>
      <c r="K3" s="2">
        <v>-1.8958254045865956E-3</v>
      </c>
      <c r="L3" s="2">
        <v>0.6276545500010926</v>
      </c>
      <c r="M3" s="5">
        <v>239</v>
      </c>
      <c r="N3" s="4"/>
    </row>
    <row r="4" spans="1:14" x14ac:dyDescent="0.2">
      <c r="A4" s="4">
        <v>43719</v>
      </c>
      <c r="B4" s="2" t="s">
        <v>40</v>
      </c>
      <c r="C4" s="3">
        <v>4.670544466172892E-2</v>
      </c>
      <c r="D4" s="2">
        <v>4.7033698794237085E-2</v>
      </c>
      <c r="E4" s="2">
        <v>-3.2825413250816421E-4</v>
      </c>
      <c r="F4" s="3">
        <v>4.408514802649597E-2</v>
      </c>
      <c r="G4" s="3">
        <v>4.6563145599770588E-2</v>
      </c>
      <c r="H4" s="3">
        <v>5.0619916244260037E-2</v>
      </c>
      <c r="I4" s="3">
        <v>4.9794699927751873E-2</v>
      </c>
      <c r="J4" s="3">
        <v>-8.0876147222470546E-5</v>
      </c>
      <c r="K4" s="2">
        <v>-2.4262844166741165E-4</v>
      </c>
      <c r="L4" s="2">
        <v>1.3338866307001422</v>
      </c>
      <c r="M4" s="5">
        <v>533</v>
      </c>
    </row>
    <row r="5" spans="1:14" x14ac:dyDescent="0.2">
      <c r="A5" s="4">
        <v>44036</v>
      </c>
      <c r="B5" s="2" t="s">
        <v>41</v>
      </c>
      <c r="C5" s="3">
        <v>5.109343381870432E-2</v>
      </c>
      <c r="D5" s="2">
        <v>4.8807766158985404E-2</v>
      </c>
      <c r="E5" s="2">
        <v>2.2856676597189166E-3</v>
      </c>
      <c r="F5" s="3">
        <v>4.5959074990435736E-2</v>
      </c>
      <c r="G5" s="3">
        <v>4.8496492403022583E-2</v>
      </c>
      <c r="H5" s="3">
        <v>5.2080447073897439E-2</v>
      </c>
      <c r="I5" s="3">
        <v>6.0508375056933739E-2</v>
      </c>
      <c r="J5" s="3">
        <v>1.3154678126784121E-4</v>
      </c>
      <c r="K5" s="2">
        <v>3.946403438035236E-4</v>
      </c>
      <c r="L5" s="2">
        <v>1.9596538134507218</v>
      </c>
      <c r="M5" s="5">
        <v>850</v>
      </c>
    </row>
    <row r="6" spans="1:14" x14ac:dyDescent="0.2">
      <c r="A6" s="4">
        <v>44685</v>
      </c>
      <c r="B6" s="2" t="s">
        <v>42</v>
      </c>
      <c r="C6" s="3">
        <v>5.6191270149543053E-2</v>
      </c>
      <c r="D6" s="2">
        <v>5.2147434011303909E-2</v>
      </c>
      <c r="E6" s="2">
        <v>4.0438361382391444E-3</v>
      </c>
      <c r="F6" s="3">
        <v>4.936900492914735E-2</v>
      </c>
      <c r="G6" s="3">
        <v>5.1961739589533366E-2</v>
      </c>
      <c r="H6" s="3">
        <v>5.5181628442884906E-2</v>
      </c>
      <c r="I6" s="3">
        <v>6.3557829841457414E-2</v>
      </c>
      <c r="J6" s="3">
        <v>2.0536911656162594E-4</v>
      </c>
      <c r="K6" s="2">
        <v>6.1610734968487791E-4</v>
      </c>
      <c r="L6" s="2">
        <v>3.3237998839539342</v>
      </c>
      <c r="M6" s="5">
        <v>1499</v>
      </c>
    </row>
    <row r="7" spans="1:14" x14ac:dyDescent="0.2">
      <c r="A7" s="4">
        <v>45497</v>
      </c>
      <c r="B7" s="2" t="s">
        <v>43</v>
      </c>
      <c r="C7" s="3">
        <v>6.0929261861967877E-2</v>
      </c>
      <c r="D7" s="2">
        <v>5.5786626863496662E-2</v>
      </c>
      <c r="E7" s="2">
        <v>5.1426349984712155E-3</v>
      </c>
      <c r="F7" s="3">
        <v>5.3037472322943265E-2</v>
      </c>
      <c r="G7" s="3">
        <v>5.5652040003514015E-2</v>
      </c>
      <c r="H7" s="3">
        <v>5.8723256355041893E-2</v>
      </c>
      <c r="I7" s="3">
        <v>7.3683596285598396E-2</v>
      </c>
      <c r="J7" s="3">
        <v>2.3582955005690363E-4</v>
      </c>
      <c r="K7" s="2">
        <v>7.0748865017071093E-4</v>
      </c>
      <c r="L7" s="2">
        <v>4.5687170595769135</v>
      </c>
      <c r="M7" s="5">
        <v>2311</v>
      </c>
    </row>
    <row r="8" spans="1:14" x14ac:dyDescent="0.2">
      <c r="A8" s="4">
        <v>45987</v>
      </c>
      <c r="B8" s="2" t="s">
        <v>59</v>
      </c>
      <c r="C8" s="3">
        <v>6.3747073393287265E-2</v>
      </c>
      <c r="D8" s="2">
        <v>5.803767721285958E-2</v>
      </c>
      <c r="E8" s="2">
        <v>5.7093961804276852E-3</v>
      </c>
      <c r="F8" s="3">
        <v>5.5299823702456528E-2</v>
      </c>
      <c r="G8" s="3">
        <v>5.7929025431434855E-2</v>
      </c>
      <c r="H8" s="3">
        <v>6.0928204347999573E-2</v>
      </c>
      <c r="I8" s="3">
        <v>7.4066456913327583E-2</v>
      </c>
      <c r="J8" s="3">
        <v>2.2532040685413943E-4</v>
      </c>
      <c r="K8" s="2">
        <v>6.7596122056241836E-4</v>
      </c>
      <c r="L8" s="2">
        <v>5.8239559142850172</v>
      </c>
      <c r="M8" s="5">
        <v>2801</v>
      </c>
    </row>
    <row r="9" spans="1:14" x14ac:dyDescent="0.2">
      <c r="A9" s="4">
        <v>46260</v>
      </c>
      <c r="B9" s="2" t="s">
        <v>44</v>
      </c>
      <c r="C9" s="3">
        <v>6.4085238803975375E-2</v>
      </c>
      <c r="D9" s="2">
        <v>5.8788009200224547E-2</v>
      </c>
      <c r="E9" s="2">
        <v>5.2972296037508276E-3</v>
      </c>
      <c r="F9" s="3">
        <v>5.6055797909132024E-2</v>
      </c>
      <c r="G9" s="3">
        <v>5.8684030758535143E-2</v>
      </c>
      <c r="H9" s="3">
        <v>6.1666681569177643E-2</v>
      </c>
      <c r="I9" s="3">
        <v>7.7400431191528174E-2</v>
      </c>
      <c r="J9" s="3">
        <v>2.244229604868932E-4</v>
      </c>
      <c r="K9" s="2">
        <v>6.732688814606796E-4</v>
      </c>
      <c r="L9" s="2">
        <v>5.9728138515320612</v>
      </c>
      <c r="M9" s="5">
        <v>3074</v>
      </c>
    </row>
    <row r="10" spans="1:14" x14ac:dyDescent="0.2">
      <c r="A10" s="4">
        <v>46871</v>
      </c>
      <c r="B10" s="2" t="s">
        <v>60</v>
      </c>
      <c r="C10" s="3">
        <v>6.6578841602127126E-2</v>
      </c>
      <c r="D10" s="2">
        <v>6.0887900933017512E-2</v>
      </c>
      <c r="E10" s="2">
        <v>5.6909406691096134E-3</v>
      </c>
      <c r="F10" s="3">
        <v>5.8164798127470121E-2</v>
      </c>
      <c r="G10" s="3">
        <v>6.0798949145912912E-2</v>
      </c>
      <c r="H10" s="3">
        <v>6.3737328064059351E-2</v>
      </c>
      <c r="I10" s="3">
        <v>8.2604647093944328E-2</v>
      </c>
      <c r="J10" s="3">
        <v>2.2404964332282208E-4</v>
      </c>
      <c r="K10" s="2">
        <v>6.7214892996846629E-4</v>
      </c>
      <c r="L10" s="2">
        <v>6.9102399683202442</v>
      </c>
      <c r="M10" s="5">
        <v>3685</v>
      </c>
    </row>
    <row r="11" spans="1:14" x14ac:dyDescent="0.2">
      <c r="A11" s="4">
        <v>47744</v>
      </c>
      <c r="B11" s="2" t="s">
        <v>45</v>
      </c>
      <c r="C11" s="2">
        <v>6.8140680415391924E-2</v>
      </c>
      <c r="D11" s="2">
        <v>6.2593556051040902E-2</v>
      </c>
      <c r="E11" s="2">
        <v>5.5471243643510221E-3</v>
      </c>
      <c r="F11" s="3">
        <v>5.9887111231941702E-2</v>
      </c>
      <c r="G11" s="3">
        <v>6.2514065905311084E-2</v>
      </c>
      <c r="H11" s="3">
        <v>6.5413639986035374E-2</v>
      </c>
      <c r="I11" s="3">
        <v>8.095875581382117E-2</v>
      </c>
      <c r="J11" s="3">
        <v>2.1634617164046645E-4</v>
      </c>
      <c r="K11" s="2">
        <v>6.4903851492139936E-4</v>
      </c>
      <c r="L11" s="2">
        <v>7.7578910774775132</v>
      </c>
      <c r="M11" s="2">
        <v>4558</v>
      </c>
    </row>
    <row r="12" spans="1:14" x14ac:dyDescent="0.2">
      <c r="A12" s="4">
        <v>48395</v>
      </c>
      <c r="B12" s="2" t="s">
        <v>61</v>
      </c>
      <c r="C12" s="2">
        <v>6.9565669459165203E-2</v>
      </c>
      <c r="D12" s="2">
        <v>6.3803293175668546E-2</v>
      </c>
      <c r="E12" s="2">
        <v>5.7623762834966563E-3</v>
      </c>
      <c r="F12" s="3">
        <v>6.1105810113548209E-2</v>
      </c>
      <c r="G12" s="3">
        <v>6.3730437002476131E-2</v>
      </c>
      <c r="H12" s="3">
        <v>6.6605513373723502E-2</v>
      </c>
      <c r="I12" s="3">
        <v>8.614583358164718E-2</v>
      </c>
      <c r="J12" s="3">
        <v>2.1317746845432638E-4</v>
      </c>
      <c r="K12" s="2">
        <v>6.3953240536297913E-4</v>
      </c>
      <c r="L12" s="2">
        <v>8.4302489124554931</v>
      </c>
      <c r="M12" s="2">
        <v>5209</v>
      </c>
    </row>
    <row r="13" spans="1:14" x14ac:dyDescent="0.2">
      <c r="A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23EA-DBD7-4053-985E-F7D94D6DAF8C}">
  <dimension ref="A1:B5"/>
  <sheetViews>
    <sheetView workbookViewId="0"/>
  </sheetViews>
  <sheetFormatPr baseColWidth="10" defaultRowHeight="14.25" x14ac:dyDescent="0.2"/>
  <sheetData>
    <row r="1" spans="1:2" x14ac:dyDescent="0.2">
      <c r="A1" t="s">
        <v>16</v>
      </c>
      <c r="B1" t="s">
        <v>22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2.5000000000000001E-3</v>
      </c>
    </row>
    <row r="4" spans="1:2" x14ac:dyDescent="0.2">
      <c r="A4">
        <v>1800</v>
      </c>
      <c r="B4">
        <v>1.4999999999999999E-2</v>
      </c>
    </row>
    <row r="5" spans="1:2" x14ac:dyDescent="0.2">
      <c r="A5">
        <v>3600</v>
      </c>
      <c r="B5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E32" sqref="E32"/>
    </sheetView>
  </sheetViews>
  <sheetFormatPr baseColWidth="10" defaultRowHeight="14.25" x14ac:dyDescent="0.2"/>
  <sheetData>
    <row r="1" spans="1:5" x14ac:dyDescent="0.2">
      <c r="A1" t="s">
        <v>19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1">
        <v>43186</v>
      </c>
      <c r="B2">
        <v>4.4999999999999998E-2</v>
      </c>
      <c r="C2">
        <v>4.4999999999999998E-2</v>
      </c>
      <c r="D2">
        <v>4.4999999999999998E-2</v>
      </c>
      <c r="E2">
        <v>4.4999999999999998E-2</v>
      </c>
    </row>
    <row r="3" spans="1:5" x14ac:dyDescent="0.2">
      <c r="A3" s="1">
        <v>43189</v>
      </c>
      <c r="B3">
        <v>4.2500000000000003E-2</v>
      </c>
      <c r="C3">
        <v>4.2500000000000003E-2</v>
      </c>
      <c r="D3">
        <v>4.4999999999999998E-2</v>
      </c>
      <c r="E3">
        <v>4.3250000000000004E-2</v>
      </c>
    </row>
    <row r="4" spans="1:5" x14ac:dyDescent="0.2">
      <c r="A4" s="1">
        <v>43219</v>
      </c>
      <c r="B4">
        <v>0.04</v>
      </c>
      <c r="C4">
        <v>4.2500000000000003E-2</v>
      </c>
      <c r="D4">
        <v>4.4999999999999998E-2</v>
      </c>
      <c r="E4">
        <v>4.2500000000000003E-2</v>
      </c>
    </row>
    <row r="5" spans="1:5" x14ac:dyDescent="0.2">
      <c r="A5" s="1">
        <v>43249</v>
      </c>
      <c r="B5">
        <v>0.04</v>
      </c>
      <c r="C5">
        <v>4.2500000000000003E-2</v>
      </c>
      <c r="D5">
        <v>4.4999999999999998E-2</v>
      </c>
      <c r="E5">
        <v>4.2500000000000003E-2</v>
      </c>
    </row>
    <row r="6" spans="1:5" x14ac:dyDescent="0.2">
      <c r="A6" s="1">
        <v>43279</v>
      </c>
      <c r="B6">
        <v>0.04</v>
      </c>
      <c r="C6">
        <v>4.2500000000000003E-2</v>
      </c>
      <c r="D6">
        <v>4.4999999999999998E-2</v>
      </c>
      <c r="E6">
        <v>4.2500000000000003E-2</v>
      </c>
    </row>
    <row r="7" spans="1:5" x14ac:dyDescent="0.2">
      <c r="A7" s="1">
        <v>43309</v>
      </c>
      <c r="B7">
        <v>0.04</v>
      </c>
      <c r="C7">
        <v>4.2500000000000003E-2</v>
      </c>
      <c r="D7">
        <v>4.4999999999999998E-2</v>
      </c>
      <c r="E7">
        <v>4.2500000000000003E-2</v>
      </c>
    </row>
    <row r="8" spans="1:5" x14ac:dyDescent="0.2">
      <c r="A8" s="1">
        <v>43339</v>
      </c>
      <c r="B8">
        <v>0.04</v>
      </c>
      <c r="C8">
        <v>4.2500000000000003E-2</v>
      </c>
      <c r="D8">
        <v>4.4999999999999998E-2</v>
      </c>
      <c r="E8">
        <v>4.2500000000000003E-2</v>
      </c>
    </row>
    <row r="9" spans="1:5" x14ac:dyDescent="0.2">
      <c r="A9" s="1">
        <v>43369</v>
      </c>
      <c r="B9">
        <v>0.04</v>
      </c>
      <c r="C9">
        <v>4.2500000000000003E-2</v>
      </c>
      <c r="D9">
        <v>4.7500000000000001E-2</v>
      </c>
      <c r="E9">
        <v>4.3249999999999997E-2</v>
      </c>
    </row>
    <row r="10" spans="1:5" x14ac:dyDescent="0.2">
      <c r="A10" s="1">
        <v>43399</v>
      </c>
      <c r="B10">
        <v>0.04</v>
      </c>
      <c r="C10">
        <v>4.2500000000000003E-2</v>
      </c>
      <c r="D10">
        <v>4.7500000000000001E-2</v>
      </c>
      <c r="E10">
        <v>4.3249999999999997E-2</v>
      </c>
    </row>
    <row r="11" spans="1:5" x14ac:dyDescent="0.2">
      <c r="A11" s="1">
        <v>43429</v>
      </c>
      <c r="B11">
        <v>0.04</v>
      </c>
      <c r="C11">
        <v>4.2500000000000003E-2</v>
      </c>
      <c r="D11">
        <v>4.7500000000000001E-2</v>
      </c>
      <c r="E11">
        <v>4.3249999999999997E-2</v>
      </c>
    </row>
    <row r="12" spans="1:5" x14ac:dyDescent="0.2">
      <c r="A12" s="1">
        <v>43459</v>
      </c>
      <c r="B12">
        <v>0.04</v>
      </c>
      <c r="C12">
        <v>4.2500000000000003E-2</v>
      </c>
      <c r="D12">
        <v>4.7500000000000001E-2</v>
      </c>
      <c r="E12">
        <v>4.3249999999999997E-2</v>
      </c>
    </row>
    <row r="13" spans="1:5" x14ac:dyDescent="0.2">
      <c r="A13" s="1">
        <v>43482</v>
      </c>
      <c r="B13">
        <v>4.2500000000000003E-2</v>
      </c>
      <c r="C13">
        <v>4.4999999999999998E-2</v>
      </c>
      <c r="D13">
        <v>0.05</v>
      </c>
      <c r="E13">
        <v>4.5749999999999999E-2</v>
      </c>
    </row>
    <row r="14" spans="1:5" x14ac:dyDescent="0.2">
      <c r="A14" s="1">
        <v>43494</v>
      </c>
      <c r="B14">
        <v>4.2500000000000003E-2</v>
      </c>
      <c r="C14">
        <v>4.4999999999999998E-2</v>
      </c>
      <c r="D14">
        <v>0.05</v>
      </c>
      <c r="E14">
        <v>4.5749999999999999E-2</v>
      </c>
    </row>
    <row r="15" spans="1:5" x14ac:dyDescent="0.2">
      <c r="A15" s="1">
        <v>43524</v>
      </c>
      <c r="B15">
        <v>4.2500000000000003E-2</v>
      </c>
      <c r="C15">
        <v>4.4999999999999998E-2</v>
      </c>
      <c r="D15">
        <v>0.05</v>
      </c>
      <c r="E15">
        <v>4.5749999999999999E-2</v>
      </c>
    </row>
    <row r="16" spans="1:5" x14ac:dyDescent="0.2">
      <c r="A16" s="1">
        <v>43554</v>
      </c>
      <c r="B16">
        <v>4.2500000000000003E-2</v>
      </c>
      <c r="C16">
        <v>4.4999999999999998E-2</v>
      </c>
      <c r="D16">
        <v>0.05</v>
      </c>
      <c r="E16">
        <v>4.5749999999999999E-2</v>
      </c>
    </row>
    <row r="17" spans="1:5" x14ac:dyDescent="0.2">
      <c r="A17" s="1">
        <v>43584</v>
      </c>
      <c r="B17">
        <v>4.2500000000000003E-2</v>
      </c>
      <c r="C17">
        <v>4.4999999999999998E-2</v>
      </c>
      <c r="D17">
        <v>0.05</v>
      </c>
      <c r="E17">
        <v>4.5749999999999999E-2</v>
      </c>
    </row>
    <row r="18" spans="1:5" x14ac:dyDescent="0.2">
      <c r="A18" s="1">
        <v>43614</v>
      </c>
      <c r="B18">
        <v>4.2500000000000003E-2</v>
      </c>
      <c r="C18">
        <v>4.4999999999999998E-2</v>
      </c>
      <c r="D18">
        <v>0.05</v>
      </c>
      <c r="E18">
        <v>4.5749999999999999E-2</v>
      </c>
    </row>
    <row r="19" spans="1:5" x14ac:dyDescent="0.2">
      <c r="A19" s="1">
        <v>43644</v>
      </c>
      <c r="B19">
        <v>4.2500000000000003E-2</v>
      </c>
      <c r="C19">
        <v>4.4999999999999998E-2</v>
      </c>
      <c r="D19">
        <v>0.05</v>
      </c>
      <c r="E19">
        <v>4.5749999999999999E-2</v>
      </c>
    </row>
    <row r="20" spans="1:5" x14ac:dyDescent="0.2">
      <c r="A20" s="1">
        <v>43674</v>
      </c>
      <c r="B20">
        <v>4.4999999999999998E-2</v>
      </c>
      <c r="C20">
        <v>4.7500000000000001E-2</v>
      </c>
      <c r="D20">
        <v>0.05</v>
      </c>
      <c r="E20">
        <v>4.7500000000000001E-2</v>
      </c>
    </row>
    <row r="21" spans="1:5" x14ac:dyDescent="0.2">
      <c r="A21" s="1">
        <v>43704</v>
      </c>
      <c r="B21">
        <v>4.4999999999999998E-2</v>
      </c>
      <c r="C21">
        <v>4.7500000000000001E-2</v>
      </c>
      <c r="D21">
        <v>0.05</v>
      </c>
      <c r="E21">
        <v>4.7500000000000001E-2</v>
      </c>
    </row>
    <row r="22" spans="1:5" x14ac:dyDescent="0.2">
      <c r="A22" s="1">
        <v>43734</v>
      </c>
      <c r="B22">
        <v>4.4999999999999998E-2</v>
      </c>
      <c r="C22">
        <v>4.7500000000000001E-2</v>
      </c>
      <c r="D22">
        <v>0.05</v>
      </c>
      <c r="E22">
        <v>4.7500000000000001E-2</v>
      </c>
    </row>
    <row r="23" spans="1:5" x14ac:dyDescent="0.2">
      <c r="A23" s="1">
        <v>43764</v>
      </c>
      <c r="B23">
        <v>4.4999999999999998E-2</v>
      </c>
      <c r="C23">
        <v>4.7500000000000001E-2</v>
      </c>
      <c r="D23">
        <v>0.05</v>
      </c>
      <c r="E23">
        <v>4.7500000000000001E-2</v>
      </c>
    </row>
    <row r="24" spans="1:5" x14ac:dyDescent="0.2">
      <c r="A24" s="1">
        <v>43794</v>
      </c>
      <c r="B24">
        <v>4.4999999999999998E-2</v>
      </c>
      <c r="C24">
        <v>4.7500000000000001E-2</v>
      </c>
      <c r="D24">
        <v>0.05</v>
      </c>
      <c r="E24">
        <v>4.7500000000000001E-2</v>
      </c>
    </row>
    <row r="25" spans="1:5" x14ac:dyDescent="0.2">
      <c r="A25" s="1">
        <v>43824</v>
      </c>
      <c r="B25">
        <v>4.4999999999999998E-2</v>
      </c>
      <c r="C25">
        <v>4.7500000000000001E-2</v>
      </c>
      <c r="D25">
        <v>0.05</v>
      </c>
      <c r="E25">
        <v>4.7500000000000001E-2</v>
      </c>
    </row>
    <row r="26" spans="1:5" x14ac:dyDescent="0.2">
      <c r="A26" s="1">
        <v>44162</v>
      </c>
      <c r="B26">
        <v>4.4999999999999998E-2</v>
      </c>
      <c r="C26">
        <v>4.7500000000000001E-2</v>
      </c>
      <c r="D26">
        <v>0.05</v>
      </c>
      <c r="E26">
        <v>4.7500000000000001E-2</v>
      </c>
    </row>
    <row r="27" spans="1:5" x14ac:dyDescent="0.2">
      <c r="A27" s="1">
        <v>44527</v>
      </c>
      <c r="B27">
        <v>4.4999999999999998E-2</v>
      </c>
      <c r="C27">
        <v>4.7500000000000001E-2</v>
      </c>
      <c r="D27">
        <v>0.05</v>
      </c>
      <c r="E27">
        <v>4.7500000000000001E-2</v>
      </c>
    </row>
    <row r="28" spans="1:5" x14ac:dyDescent="0.2">
      <c r="A28" s="1">
        <v>44892</v>
      </c>
      <c r="B28">
        <v>4.4999999999999998E-2</v>
      </c>
      <c r="C28">
        <v>4.7500000000000001E-2</v>
      </c>
      <c r="D28">
        <v>0.05</v>
      </c>
      <c r="E28">
        <v>4.7500000000000001E-2</v>
      </c>
    </row>
    <row r="29" spans="1:5" x14ac:dyDescent="0.2">
      <c r="A29" s="1">
        <v>45257</v>
      </c>
      <c r="B29">
        <v>4.4999999999999998E-2</v>
      </c>
      <c r="C29">
        <v>4.7500000000000001E-2</v>
      </c>
      <c r="D29">
        <v>0.05</v>
      </c>
      <c r="E29">
        <v>4.7500000000000001E-2</v>
      </c>
    </row>
    <row r="30" spans="1:5" x14ac:dyDescent="0.2">
      <c r="A30" s="1">
        <v>45623</v>
      </c>
      <c r="B30">
        <v>4.4999999999999998E-2</v>
      </c>
      <c r="C30">
        <v>4.7500000000000001E-2</v>
      </c>
      <c r="D30">
        <v>0.05</v>
      </c>
      <c r="E30">
        <v>4.7500000000000001E-2</v>
      </c>
    </row>
    <row r="31" spans="1:5" x14ac:dyDescent="0.2">
      <c r="A31" s="1">
        <v>45988</v>
      </c>
      <c r="B31">
        <v>4.4999999999999998E-2</v>
      </c>
      <c r="C31">
        <v>4.7500000000000001E-2</v>
      </c>
      <c r="D31">
        <v>0.05</v>
      </c>
      <c r="E31">
        <v>4.7500000000000001E-2</v>
      </c>
    </row>
    <row r="32" spans="1:5" x14ac:dyDescent="0.2">
      <c r="A32" s="1">
        <v>46353</v>
      </c>
      <c r="B32">
        <v>4.4999999999999998E-2</v>
      </c>
      <c r="C32">
        <v>4.7500000000000001E-2</v>
      </c>
      <c r="D32">
        <v>0.05</v>
      </c>
      <c r="E32">
        <v>4.7500000000000001E-2</v>
      </c>
    </row>
    <row r="33" spans="1:5" x14ac:dyDescent="0.2">
      <c r="A33" s="1">
        <v>46718</v>
      </c>
      <c r="B33">
        <v>4.4999999999999998E-2</v>
      </c>
      <c r="C33">
        <v>4.7500000000000001E-2</v>
      </c>
      <c r="D33">
        <v>0.05</v>
      </c>
      <c r="E33">
        <v>4.7500000000000001E-2</v>
      </c>
    </row>
    <row r="34" spans="1:5" x14ac:dyDescent="0.2">
      <c r="A34" s="1">
        <v>52928</v>
      </c>
      <c r="B34">
        <v>4.4999999999999998E-2</v>
      </c>
      <c r="C34">
        <v>4.7500000000000001E-2</v>
      </c>
      <c r="D34">
        <v>0.05</v>
      </c>
      <c r="E34">
        <v>4.7500000000000001E-2</v>
      </c>
    </row>
    <row r="35" spans="1:5" x14ac:dyDescent="0.2">
      <c r="A35" s="1">
        <v>58772</v>
      </c>
      <c r="B35">
        <v>4.4999999999999998E-2</v>
      </c>
      <c r="C35">
        <v>4.7500000000000001E-2</v>
      </c>
      <c r="D35">
        <v>0.05</v>
      </c>
      <c r="E35">
        <v>4.7500000000000001E-2</v>
      </c>
    </row>
    <row r="36" spans="1:5" x14ac:dyDescent="0.2">
      <c r="A36" s="1"/>
    </row>
    <row r="37" spans="1:5" x14ac:dyDescent="0.2">
      <c r="A3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E83-A8A8-44EB-9E37-BCD38DC64177}">
  <dimension ref="A1:B4"/>
  <sheetViews>
    <sheetView workbookViewId="0">
      <selection activeCell="G43" sqref="G43"/>
    </sheetView>
  </sheetViews>
  <sheetFormatPr baseColWidth="10" defaultRowHeight="14.25" x14ac:dyDescent="0.2"/>
  <sheetData>
    <row r="1" spans="1:2" x14ac:dyDescent="0.2">
      <c r="A1" t="s">
        <v>25</v>
      </c>
      <c r="B1" t="s">
        <v>26</v>
      </c>
    </row>
    <row r="2" spans="1:2" x14ac:dyDescent="0.2">
      <c r="A2" t="s">
        <v>3</v>
      </c>
      <c r="B2">
        <v>0.3</v>
      </c>
    </row>
    <row r="3" spans="1:2" x14ac:dyDescent="0.2">
      <c r="A3" t="s">
        <v>4</v>
      </c>
      <c r="B3">
        <v>0.4</v>
      </c>
    </row>
    <row r="4" spans="1:2" x14ac:dyDescent="0.2">
      <c r="A4" t="s">
        <v>5</v>
      </c>
      <c r="B4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AEE9-FB67-414F-9AE3-7903C9C02E7B}">
  <dimension ref="A1"/>
  <sheetViews>
    <sheetView workbookViewId="0">
      <selection activeCell="A3" sqref="A3"/>
    </sheetView>
  </sheetViews>
  <sheetFormatPr baseColWidth="10" defaultRowHeight="14.25" x14ac:dyDescent="0.2"/>
  <sheetData>
    <row r="1" spans="1:1" x14ac:dyDescent="0.2">
      <c r="A1"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display</vt:lpstr>
      <vt:lpstr>fras_cash</vt:lpstr>
      <vt:lpstr>swap_implied_path</vt:lpstr>
      <vt:lpstr>instruments</vt:lpstr>
      <vt:lpstr>term_premia</vt:lpstr>
      <vt:lpstr>paths</vt:lpstr>
      <vt:lpstr>path_distribution</vt:lpstr>
      <vt:lpstr>funding_rate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2018-03-27T16:09:32Z</cp:lastPrinted>
  <dcterms:created xsi:type="dcterms:W3CDTF">2017-06-06T21:07:26Z</dcterms:created>
  <dcterms:modified xsi:type="dcterms:W3CDTF">2018-03-27T16:09:32Z</dcterms:modified>
</cp:coreProperties>
</file>