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F00E16D6-AD96-4087-A0F6-F4FF8367E541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RADE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7" l="1"/>
  <c r="J11" i="7"/>
  <c r="J7" i="7"/>
  <c r="J9" i="7"/>
  <c r="J8" i="7"/>
  <c r="C12" i="7"/>
  <c r="J10" i="7" l="1"/>
  <c r="J12" i="7" l="1"/>
  <c r="F8" i="7"/>
  <c r="F9" i="7" l="1"/>
  <c r="C15" i="7" s="1"/>
  <c r="C16" i="7" l="1"/>
</calcChain>
</file>

<file path=xl/sharedStrings.xml><?xml version="1.0" encoding="utf-8"?>
<sst xmlns="http://schemas.openxmlformats.org/spreadsheetml/2006/main" count="23" uniqueCount="22">
  <si>
    <t>Pata Flotante</t>
  </si>
  <si>
    <t>Pata Fija</t>
  </si>
  <si>
    <t>start accruing</t>
  </si>
  <si>
    <t>end date</t>
  </si>
  <si>
    <t>dias</t>
  </si>
  <si>
    <t>tasa_fija</t>
  </si>
  <si>
    <t>nominal</t>
  </si>
  <si>
    <t>cupón swap</t>
  </si>
  <si>
    <t>Fecha_val</t>
  </si>
  <si>
    <t>tasa_risk</t>
  </si>
  <si>
    <t>plazo_tasa</t>
  </si>
  <si>
    <t>VP_Pata_fija</t>
  </si>
  <si>
    <t>Swap:</t>
  </si>
  <si>
    <t>Largo</t>
  </si>
  <si>
    <t>MTM</t>
  </si>
  <si>
    <t>como el start accruing es T+2 el swap los primeros dos días la pata flotante vale menos que el nominal</t>
  </si>
  <si>
    <t>VP</t>
  </si>
  <si>
    <t>vcto</t>
  </si>
  <si>
    <t>starting</t>
  </si>
  <si>
    <t>tasa</t>
  </si>
  <si>
    <t>DV01</t>
  </si>
  <si>
    <t>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</si>
</sst>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64" formatCode="_-* #,##0.00_-;\-* #,##0.00_-;_-* &quot;-&quot;??_-;_-@_-"/>
    <numFmt numFmtId="165" formatCode="_-&quot;$&quot;\ * #,##0.00_-;\-&quot;$&quot;\ * #,##0.00_-;_-&quot;$&quot;\ * &quot;-&quot;??_-;_-@_-"/>
    <numFmt numFmtId="166" formatCode="_-* #,##0_-;\-* #,##0_-;_-* &quot;-&quot;??_-;_-@_-"/>
    <numFmt numFmtId="167" formatCode="_-&quot;$&quot;\ * #,##0_-;\-&quot;$&quot;\ * #,##0_-;_-&quot;$&quot;\ * &quot;-&quot;??_-;_-@_-"/>
    <numFmt numFmtId="169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7" fontId="0" fillId="0" borderId="0" xfId="2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applyAlignment="1"/>
    <xf numFmtId="166" fontId="0" fillId="0" borderId="0" xfId="1" applyNumberFormat="1" applyFont="1" applyAlignment="1"/>
    <xf numFmtId="166" fontId="0" fillId="0" borderId="0" xfId="0" applyNumberFormat="1"/>
    <xf numFmtId="10" fontId="0" fillId="0" borderId="0" xfId="3" applyNumberFormat="1" applyFont="1"/>
    <xf numFmtId="0" fontId="0" fillId="0" borderId="0" xfId="0" applyNumberFormat="1" applyAlignment="1"/>
    <xf numFmtId="164" fontId="0" fillId="0" borderId="0" xfId="1" applyNumberFormat="1" applyFont="1"/>
    <xf numFmtId="166" fontId="3" fillId="0" borderId="0" xfId="0" applyNumberFormat="1" applyFont="1"/>
    <xf numFmtId="0" fontId="2" fillId="2" borderId="0" xfId="0" applyFont="1" applyFill="1" applyAlignment="1">
      <alignment horizontal="center"/>
    </xf>
    <xf numFmtId="169" fontId="0" fillId="0" borderId="0" xfId="3" applyNumberFormat="1" applyFont="1"/>
    <xf numFmtId="41" fontId="0" fillId="0" borderId="0" xfId="4" applyFont="1"/>
    <xf numFmtId="41" fontId="0" fillId="0" borderId="0" xfId="0" applyNumberFormat="1"/>
  </cellXfs>
  <cellStyles count="5">
    <cellStyle name="Millares" xfId="1" builtinId="3"/>
    <cellStyle name="Millares [0]" xfId="4" builtinId="6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f377d492f0f4f0cb705cb2ed629fdbd">
      <tp>
        <v>3.1659444597422102</v>
        <stp/>
        <stp>racv</stp>
        <stp>SWAP_CLP_CAM</stp>
        <stp>2019-01-16</stp>
        <stp>ACT360</stp>
        <stp>338</stp>
        <tr r="J11" s="7"/>
      </tp>
    </main>
    <main first="rtdsrv.5f377d492f0f4f0cb705cb2ed629fdbd">
      <tp>
        <v>3.4492325286701502</v>
        <stp/>
        <stp>racv</stp>
        <stp>SWAP_CLP_CAM</stp>
        <stp>2019-01-16</stp>
        <stp>ACT360</stp>
        <stp>702</stp>
        <tr r="F7" s="7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0A11-A3B3-4736-AFC3-CB3BED9EFE09}">
  <dimension ref="B2:R28"/>
  <sheetViews>
    <sheetView tabSelected="1" workbookViewId="0">
      <selection activeCell="I30" sqref="I30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9" max="9" width="12.7109375" bestFit="1" customWidth="1"/>
    <col min="10" max="10" width="17.85546875" bestFit="1" customWidth="1"/>
    <col min="12" max="13" width="18.28515625" bestFit="1" customWidth="1"/>
    <col min="18" max="18" width="19.28515625" bestFit="1" customWidth="1"/>
  </cols>
  <sheetData>
    <row r="2" spans="2:18" x14ac:dyDescent="0.25">
      <c r="B2" t="s">
        <v>8</v>
      </c>
      <c r="C2" s="3">
        <v>43512</v>
      </c>
    </row>
    <row r="3" spans="2:18" x14ac:dyDescent="0.25">
      <c r="C3" s="3"/>
    </row>
    <row r="4" spans="2:18" x14ac:dyDescent="0.25">
      <c r="B4" t="s">
        <v>12</v>
      </c>
      <c r="C4" t="s">
        <v>13</v>
      </c>
    </row>
    <row r="5" spans="2:18" x14ac:dyDescent="0.25">
      <c r="B5" s="14" t="s">
        <v>1</v>
      </c>
      <c r="C5" s="14"/>
      <c r="D5" s="14"/>
      <c r="E5" s="14"/>
      <c r="F5" s="14"/>
      <c r="G5" s="7"/>
      <c r="H5" s="7"/>
      <c r="I5" s="14" t="s">
        <v>0</v>
      </c>
      <c r="J5" s="14"/>
      <c r="K5" s="14"/>
      <c r="L5" s="14"/>
      <c r="M5" s="14"/>
      <c r="R5" s="2"/>
    </row>
    <row r="6" spans="2:18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R6" s="2"/>
    </row>
    <row r="7" spans="2:18" x14ac:dyDescent="0.25">
      <c r="B7" s="7" t="s">
        <v>6</v>
      </c>
      <c r="C7" s="8">
        <v>6200000000</v>
      </c>
      <c r="D7" s="7"/>
      <c r="E7" s="7" t="s">
        <v>9</v>
      </c>
      <c r="F7" s="10">
        <f ca="1">_xll.RACV("SWAP_CLP_CAM",TODAY(),"ACT360",F8)/100+G7</f>
        <v>3.44923252867015E-2</v>
      </c>
      <c r="G7" s="10">
        <v>0</v>
      </c>
      <c r="H7" s="15"/>
      <c r="I7" s="7" t="s">
        <v>6</v>
      </c>
      <c r="J7" s="8">
        <f>+C7</f>
        <v>6200000000</v>
      </c>
      <c r="K7" s="7"/>
      <c r="L7" s="7"/>
      <c r="M7" s="11"/>
      <c r="O7" t="s">
        <v>15</v>
      </c>
      <c r="R7" s="10"/>
    </row>
    <row r="8" spans="2:18" x14ac:dyDescent="0.25">
      <c r="B8" t="s">
        <v>17</v>
      </c>
      <c r="C8" s="3">
        <v>44214</v>
      </c>
      <c r="E8" t="s">
        <v>10</v>
      </c>
      <c r="F8" s="6">
        <f>+C8-$C$2</f>
        <v>702</v>
      </c>
      <c r="I8" t="s">
        <v>2</v>
      </c>
      <c r="J8" s="3">
        <f>+C9</f>
        <v>43850</v>
      </c>
      <c r="M8" s="6"/>
    </row>
    <row r="9" spans="2:18" x14ac:dyDescent="0.25">
      <c r="B9" t="s">
        <v>18</v>
      </c>
      <c r="C9" s="3">
        <v>43850</v>
      </c>
      <c r="E9" t="s">
        <v>11</v>
      </c>
      <c r="F9" s="9">
        <f ca="1">+(C7+C12)/(1+F7*F8/360)</f>
        <v>6023662685.5482197</v>
      </c>
      <c r="I9" t="s">
        <v>3</v>
      </c>
      <c r="J9" s="3">
        <f>+C8</f>
        <v>44214</v>
      </c>
      <c r="M9" s="1"/>
      <c r="R9" s="10"/>
    </row>
    <row r="10" spans="2:18" x14ac:dyDescent="0.25">
      <c r="C10" s="6"/>
      <c r="F10" s="1"/>
      <c r="I10" t="s">
        <v>4</v>
      </c>
      <c r="J10" s="6">
        <f>+J8-C2</f>
        <v>338</v>
      </c>
      <c r="M10" s="12"/>
      <c r="R10" s="4"/>
    </row>
    <row r="11" spans="2:18" x14ac:dyDescent="0.25">
      <c r="B11" t="s">
        <v>5</v>
      </c>
      <c r="C11" s="2">
        <v>3.6499999999999998E-2</v>
      </c>
      <c r="I11" t="s">
        <v>19</v>
      </c>
      <c r="J11" s="10">
        <f ca="1">_xll.RACV("SWAP_CLP_CAM",TODAY(),"ACT360",J10)/100+K11</f>
        <v>3.16594445974221E-2</v>
      </c>
      <c r="K11" s="10">
        <v>0</v>
      </c>
      <c r="M11" s="5"/>
      <c r="R11" s="4"/>
    </row>
    <row r="12" spans="2:18" x14ac:dyDescent="0.25">
      <c r="B12" t="s">
        <v>7</v>
      </c>
      <c r="C12" s="5">
        <f>+C11*(C8-C9)/360*C7</f>
        <v>228814444.44444442</v>
      </c>
      <c r="F12" s="9"/>
      <c r="I12" t="s">
        <v>16</v>
      </c>
      <c r="J12" s="5">
        <f ca="1">+J7/(1+J11*J10/360)</f>
        <v>6021026780.6711082</v>
      </c>
      <c r="M12" s="10"/>
    </row>
    <row r="13" spans="2:18" x14ac:dyDescent="0.25">
      <c r="M13" s="5"/>
    </row>
    <row r="14" spans="2:18" x14ac:dyDescent="0.25">
      <c r="B14" t="s">
        <v>21</v>
      </c>
      <c r="C14" s="16">
        <v>-258936.28899765015</v>
      </c>
    </row>
    <row r="15" spans="2:18" x14ac:dyDescent="0.25">
      <c r="B15" t="s">
        <v>14</v>
      </c>
      <c r="C15" s="16">
        <f ca="1">+J12-F9</f>
        <v>-2635904.8771114349</v>
      </c>
      <c r="D15" s="13"/>
    </row>
    <row r="16" spans="2:18" x14ac:dyDescent="0.25">
      <c r="B16" t="s">
        <v>20</v>
      </c>
      <c r="C16" s="17">
        <f ca="1">+C15-C14</f>
        <v>-2376968.5881137848</v>
      </c>
    </row>
    <row r="23" spans="6:10" x14ac:dyDescent="0.25">
      <c r="I23" s="16"/>
      <c r="J23" s="16"/>
    </row>
    <row r="25" spans="6:10" x14ac:dyDescent="0.25">
      <c r="J25" s="17"/>
    </row>
    <row r="28" spans="6:10" x14ac:dyDescent="0.25">
      <c r="F28" s="15"/>
      <c r="G28" s="10"/>
    </row>
  </sheetData>
  <mergeCells count="2">
    <mergeCell ref="B5:F5"/>
    <mergeCell ref="I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2018-10-16T12:09:26Z</cp:lastPrinted>
  <dcterms:created xsi:type="dcterms:W3CDTF">2018-10-04T20:00:41Z</dcterms:created>
  <dcterms:modified xsi:type="dcterms:W3CDTF">2019-01-16T18:05:42Z</dcterms:modified>
</cp:coreProperties>
</file>