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oschp\Desktop\Diego\"/>
    </mc:Choice>
  </mc:AlternateContent>
  <xr:revisionPtr revIDLastSave="0" documentId="13_ncr:1_{F97E3D63-BB1B-4095-AA43-660D60515E9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gastos_recurrentes_sin_est" sheetId="7" r:id="rId1"/>
    <sheet name="gastos recurrentes" sheetId="6" r:id="rId2"/>
    <sheet name="BD" sheetId="1" r:id="rId3"/>
    <sheet name="Inversion Fija" sheetId="4" r:id="rId4"/>
  </sheets>
  <definedNames>
    <definedName name="_xlnm._FilterDatabase" localSheetId="1" hidden="1">'gastos recurrentes'!$A$1:$M$298</definedName>
    <definedName name="_xlnm._FilterDatabase" localSheetId="0" hidden="1">gastos_recurrentes_sin_est!$A$1:$M$282</definedName>
  </definedNames>
  <calcPr calcId="191029"/>
  <pivotCaches>
    <pivotCache cacheId="27" r:id="rId5"/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7" l="1"/>
  <c r="Z23" i="7"/>
  <c r="R23" i="7"/>
  <c r="S23" i="7"/>
  <c r="T23" i="7"/>
  <c r="U23" i="7"/>
  <c r="V23" i="7"/>
  <c r="W23" i="7"/>
  <c r="W24" i="7" s="1"/>
  <c r="X23" i="7"/>
  <c r="Y23" i="7"/>
  <c r="Y24" i="7" s="1"/>
  <c r="Q23" i="7"/>
  <c r="Q24" i="7" s="1"/>
  <c r="V24" i="7"/>
  <c r="U24" i="7"/>
  <c r="T24" i="7"/>
  <c r="R24" i="7"/>
  <c r="Z24" i="7" l="1"/>
  <c r="G19" i="4" l="1"/>
  <c r="G8" i="4"/>
  <c r="G9" i="4"/>
  <c r="G10" i="4"/>
  <c r="G11" i="4"/>
  <c r="G12" i="4"/>
  <c r="G13" i="4"/>
  <c r="G14" i="4"/>
  <c r="G15" i="4"/>
  <c r="G16" i="4"/>
  <c r="G17" i="4"/>
  <c r="G7" i="4"/>
  <c r="G282" i="7" l="1"/>
  <c r="H282" i="7" s="1"/>
  <c r="C282" i="7"/>
  <c r="B282" i="7"/>
  <c r="G281" i="7"/>
  <c r="H281" i="7" s="1"/>
  <c r="C281" i="7"/>
  <c r="B281" i="7"/>
  <c r="G280" i="7"/>
  <c r="H280" i="7" s="1"/>
  <c r="C280" i="7"/>
  <c r="B280" i="7"/>
  <c r="G279" i="7"/>
  <c r="H279" i="7" s="1"/>
  <c r="C279" i="7"/>
  <c r="B279" i="7"/>
  <c r="G278" i="7"/>
  <c r="H278" i="7" s="1"/>
  <c r="C278" i="7"/>
  <c r="B278" i="7"/>
  <c r="G277" i="7"/>
  <c r="H277" i="7" s="1"/>
  <c r="C277" i="7"/>
  <c r="B277" i="7"/>
  <c r="G276" i="7"/>
  <c r="H276" i="7" s="1"/>
  <c r="C276" i="7"/>
  <c r="B276" i="7"/>
  <c r="G275" i="7"/>
  <c r="H275" i="7" s="1"/>
  <c r="C275" i="7"/>
  <c r="B275" i="7"/>
  <c r="G274" i="7"/>
  <c r="H274" i="7" s="1"/>
  <c r="C274" i="7"/>
  <c r="B274" i="7"/>
  <c r="G273" i="7"/>
  <c r="H273" i="7" s="1"/>
  <c r="C273" i="7"/>
  <c r="B273" i="7"/>
  <c r="G272" i="7"/>
  <c r="H272" i="7" s="1"/>
  <c r="C272" i="7"/>
  <c r="B272" i="7"/>
  <c r="G271" i="7"/>
  <c r="H271" i="7" s="1"/>
  <c r="C271" i="7"/>
  <c r="B271" i="7"/>
  <c r="G270" i="7"/>
  <c r="H270" i="7" s="1"/>
  <c r="C270" i="7"/>
  <c r="B270" i="7"/>
  <c r="G269" i="7"/>
  <c r="H269" i="7" s="1"/>
  <c r="C269" i="7"/>
  <c r="B269" i="7"/>
  <c r="G268" i="7"/>
  <c r="H268" i="7" s="1"/>
  <c r="C268" i="7"/>
  <c r="B268" i="7"/>
  <c r="G267" i="7"/>
  <c r="H267" i="7" s="1"/>
  <c r="B267" i="7"/>
  <c r="G266" i="7"/>
  <c r="H266" i="7" s="1"/>
  <c r="C266" i="7"/>
  <c r="B266" i="7"/>
  <c r="G265" i="7"/>
  <c r="H265" i="7" s="1"/>
  <c r="C265" i="7"/>
  <c r="B265" i="7"/>
  <c r="G264" i="7"/>
  <c r="H264" i="7" s="1"/>
  <c r="C264" i="7"/>
  <c r="B264" i="7"/>
  <c r="G263" i="7"/>
  <c r="H263" i="7" s="1"/>
  <c r="C263" i="7"/>
  <c r="B263" i="7"/>
  <c r="G262" i="7"/>
  <c r="H262" i="7" s="1"/>
  <c r="C262" i="7"/>
  <c r="B262" i="7"/>
  <c r="G261" i="7"/>
  <c r="H261" i="7" s="1"/>
  <c r="C261" i="7"/>
  <c r="B261" i="7"/>
  <c r="G260" i="7"/>
  <c r="H260" i="7" s="1"/>
  <c r="C260" i="7"/>
  <c r="B260" i="7"/>
  <c r="G259" i="7"/>
  <c r="H259" i="7" s="1"/>
  <c r="C259" i="7"/>
  <c r="B259" i="7"/>
  <c r="G258" i="7"/>
  <c r="H258" i="7" s="1"/>
  <c r="C258" i="7"/>
  <c r="B258" i="7"/>
  <c r="G257" i="7"/>
  <c r="H257" i="7" s="1"/>
  <c r="C257" i="7"/>
  <c r="B257" i="7"/>
  <c r="G256" i="7"/>
  <c r="H256" i="7" s="1"/>
  <c r="C256" i="7"/>
  <c r="B256" i="7"/>
  <c r="G255" i="7"/>
  <c r="H255" i="7" s="1"/>
  <c r="B255" i="7"/>
  <c r="G254" i="7"/>
  <c r="H254" i="7" s="1"/>
  <c r="C254" i="7"/>
  <c r="B254" i="7"/>
  <c r="G253" i="7"/>
  <c r="H253" i="7" s="1"/>
  <c r="C253" i="7"/>
  <c r="B253" i="7"/>
  <c r="G252" i="7"/>
  <c r="H252" i="7" s="1"/>
  <c r="C252" i="7"/>
  <c r="B252" i="7"/>
  <c r="G251" i="7"/>
  <c r="H251" i="7" s="1"/>
  <c r="C251" i="7"/>
  <c r="B251" i="7"/>
  <c r="G250" i="7"/>
  <c r="H250" i="7" s="1"/>
  <c r="C250" i="7"/>
  <c r="B250" i="7"/>
  <c r="G249" i="7"/>
  <c r="H249" i="7" s="1"/>
  <c r="C249" i="7"/>
  <c r="B249" i="7"/>
  <c r="G248" i="7"/>
  <c r="H248" i="7" s="1"/>
  <c r="C248" i="7"/>
  <c r="B248" i="7"/>
  <c r="G247" i="7"/>
  <c r="H247" i="7" s="1"/>
  <c r="C247" i="7"/>
  <c r="B247" i="7"/>
  <c r="G246" i="7"/>
  <c r="H246" i="7" s="1"/>
  <c r="C246" i="7"/>
  <c r="B246" i="7"/>
  <c r="G245" i="7"/>
  <c r="H245" i="7" s="1"/>
  <c r="C245" i="7"/>
  <c r="B245" i="7"/>
  <c r="G244" i="7"/>
  <c r="H244" i="7" s="1"/>
  <c r="C244" i="7"/>
  <c r="B244" i="7"/>
  <c r="G243" i="7"/>
  <c r="H243" i="7" s="1"/>
  <c r="C243" i="7"/>
  <c r="B243" i="7"/>
  <c r="G242" i="7"/>
  <c r="H242" i="7" s="1"/>
  <c r="C242" i="7"/>
  <c r="B242" i="7"/>
  <c r="G241" i="7"/>
  <c r="H241" i="7" s="1"/>
  <c r="C241" i="7"/>
  <c r="B241" i="7"/>
  <c r="G240" i="7"/>
  <c r="H240" i="7" s="1"/>
  <c r="C240" i="7"/>
  <c r="B240" i="7"/>
  <c r="G239" i="7"/>
  <c r="H239" i="7" s="1"/>
  <c r="C239" i="7"/>
  <c r="B239" i="7"/>
  <c r="G238" i="7"/>
  <c r="H238" i="7" s="1"/>
  <c r="C238" i="7"/>
  <c r="B238" i="7"/>
  <c r="G237" i="7"/>
  <c r="H237" i="7" s="1"/>
  <c r="C237" i="7"/>
  <c r="B237" i="7"/>
  <c r="G236" i="7"/>
  <c r="H236" i="7" s="1"/>
  <c r="C236" i="7"/>
  <c r="B236" i="7"/>
  <c r="G235" i="7"/>
  <c r="H235" i="7" s="1"/>
  <c r="C235" i="7"/>
  <c r="B235" i="7"/>
  <c r="G234" i="7"/>
  <c r="H234" i="7" s="1"/>
  <c r="C234" i="7"/>
  <c r="B234" i="7"/>
  <c r="G233" i="7"/>
  <c r="H233" i="7" s="1"/>
  <c r="C233" i="7"/>
  <c r="B233" i="7"/>
  <c r="G232" i="7"/>
  <c r="H232" i="7" s="1"/>
  <c r="C232" i="7"/>
  <c r="B232" i="7"/>
  <c r="G231" i="7"/>
  <c r="H231" i="7" s="1"/>
  <c r="C231" i="7"/>
  <c r="B231" i="7"/>
  <c r="G230" i="7"/>
  <c r="H230" i="7" s="1"/>
  <c r="C230" i="7"/>
  <c r="B230" i="7"/>
  <c r="G229" i="7"/>
  <c r="H229" i="7" s="1"/>
  <c r="C229" i="7"/>
  <c r="B229" i="7"/>
  <c r="G228" i="7"/>
  <c r="H228" i="7" s="1"/>
  <c r="C228" i="7"/>
  <c r="B228" i="7"/>
  <c r="G227" i="7"/>
  <c r="H227" i="7" s="1"/>
  <c r="C227" i="7"/>
  <c r="B227" i="7"/>
  <c r="G226" i="7"/>
  <c r="H226" i="7" s="1"/>
  <c r="C226" i="7"/>
  <c r="B226" i="7"/>
  <c r="G225" i="7"/>
  <c r="H225" i="7" s="1"/>
  <c r="C225" i="7"/>
  <c r="B225" i="7"/>
  <c r="G224" i="7"/>
  <c r="H224" i="7" s="1"/>
  <c r="C224" i="7"/>
  <c r="B224" i="7"/>
  <c r="G223" i="7"/>
  <c r="H223" i="7" s="1"/>
  <c r="C223" i="7"/>
  <c r="B223" i="7"/>
  <c r="G222" i="7"/>
  <c r="H222" i="7" s="1"/>
  <c r="C222" i="7"/>
  <c r="B222" i="7"/>
  <c r="G221" i="7"/>
  <c r="H221" i="7" s="1"/>
  <c r="C221" i="7"/>
  <c r="B221" i="7"/>
  <c r="G220" i="7"/>
  <c r="H220" i="7" s="1"/>
  <c r="C220" i="7"/>
  <c r="B220" i="7"/>
  <c r="G219" i="7"/>
  <c r="H219" i="7" s="1"/>
  <c r="C219" i="7"/>
  <c r="B219" i="7"/>
  <c r="G218" i="7"/>
  <c r="H218" i="7" s="1"/>
  <c r="C218" i="7"/>
  <c r="B218" i="7"/>
  <c r="G217" i="7"/>
  <c r="H217" i="7" s="1"/>
  <c r="C217" i="7"/>
  <c r="B217" i="7"/>
  <c r="G216" i="7"/>
  <c r="H216" i="7" s="1"/>
  <c r="C216" i="7"/>
  <c r="B216" i="7"/>
  <c r="G215" i="7"/>
  <c r="H215" i="7" s="1"/>
  <c r="C215" i="7"/>
  <c r="B215" i="7"/>
  <c r="G214" i="7"/>
  <c r="H214" i="7" s="1"/>
  <c r="C214" i="7"/>
  <c r="B214" i="7"/>
  <c r="G213" i="7"/>
  <c r="H213" i="7" s="1"/>
  <c r="C213" i="7"/>
  <c r="B213" i="7"/>
  <c r="G212" i="7"/>
  <c r="H212" i="7" s="1"/>
  <c r="C212" i="7"/>
  <c r="B212" i="7"/>
  <c r="G211" i="7"/>
  <c r="H211" i="7" s="1"/>
  <c r="C211" i="7"/>
  <c r="B211" i="7"/>
  <c r="G210" i="7"/>
  <c r="H210" i="7" s="1"/>
  <c r="C210" i="7"/>
  <c r="B210" i="7"/>
  <c r="G209" i="7"/>
  <c r="H209" i="7" s="1"/>
  <c r="C209" i="7"/>
  <c r="B209" i="7"/>
  <c r="G208" i="7"/>
  <c r="H208" i="7" s="1"/>
  <c r="C208" i="7"/>
  <c r="B208" i="7"/>
  <c r="G207" i="7"/>
  <c r="H207" i="7" s="1"/>
  <c r="C207" i="7"/>
  <c r="B207" i="7"/>
  <c r="G206" i="7"/>
  <c r="H206" i="7" s="1"/>
  <c r="C206" i="7"/>
  <c r="B206" i="7"/>
  <c r="G205" i="7"/>
  <c r="H205" i="7" s="1"/>
  <c r="C205" i="7"/>
  <c r="B205" i="7"/>
  <c r="G204" i="7"/>
  <c r="H204" i="7" s="1"/>
  <c r="C204" i="7"/>
  <c r="B204" i="7"/>
  <c r="G203" i="7"/>
  <c r="H203" i="7" s="1"/>
  <c r="C203" i="7"/>
  <c r="B203" i="7"/>
  <c r="G202" i="7"/>
  <c r="H202" i="7" s="1"/>
  <c r="C202" i="7"/>
  <c r="B202" i="7"/>
  <c r="G201" i="7"/>
  <c r="H201" i="7" s="1"/>
  <c r="C201" i="7"/>
  <c r="B201" i="7"/>
  <c r="G200" i="7"/>
  <c r="H200" i="7" s="1"/>
  <c r="C200" i="7"/>
  <c r="B200" i="7"/>
  <c r="G199" i="7"/>
  <c r="H199" i="7" s="1"/>
  <c r="C199" i="7"/>
  <c r="B199" i="7"/>
  <c r="G198" i="7"/>
  <c r="H198" i="7" s="1"/>
  <c r="C198" i="7"/>
  <c r="B198" i="7"/>
  <c r="G197" i="7"/>
  <c r="H197" i="7" s="1"/>
  <c r="C197" i="7"/>
  <c r="B197" i="7"/>
  <c r="G196" i="7"/>
  <c r="H196" i="7" s="1"/>
  <c r="C196" i="7"/>
  <c r="B196" i="7"/>
  <c r="G195" i="7"/>
  <c r="H195" i="7" s="1"/>
  <c r="C195" i="7"/>
  <c r="B195" i="7"/>
  <c r="G194" i="7"/>
  <c r="H194" i="7" s="1"/>
  <c r="C194" i="7"/>
  <c r="B194" i="7"/>
  <c r="G193" i="7"/>
  <c r="H193" i="7" s="1"/>
  <c r="C193" i="7"/>
  <c r="B193" i="7"/>
  <c r="G192" i="7"/>
  <c r="H192" i="7" s="1"/>
  <c r="C192" i="7"/>
  <c r="B192" i="7"/>
  <c r="G191" i="7"/>
  <c r="H191" i="7" s="1"/>
  <c r="C191" i="7"/>
  <c r="B191" i="7"/>
  <c r="G190" i="7"/>
  <c r="H190" i="7" s="1"/>
  <c r="C190" i="7"/>
  <c r="B190" i="7"/>
  <c r="G189" i="7"/>
  <c r="H189" i="7" s="1"/>
  <c r="C189" i="7"/>
  <c r="B189" i="7"/>
  <c r="G188" i="7"/>
  <c r="H188" i="7" s="1"/>
  <c r="C188" i="7"/>
  <c r="B188" i="7"/>
  <c r="G187" i="7"/>
  <c r="H187" i="7" s="1"/>
  <c r="C187" i="7"/>
  <c r="B187" i="7"/>
  <c r="G186" i="7"/>
  <c r="H186" i="7" s="1"/>
  <c r="C186" i="7"/>
  <c r="B186" i="7"/>
  <c r="G185" i="7"/>
  <c r="H185" i="7" s="1"/>
  <c r="C185" i="7"/>
  <c r="B185" i="7"/>
  <c r="G184" i="7"/>
  <c r="H184" i="7" s="1"/>
  <c r="C184" i="7"/>
  <c r="B184" i="7"/>
  <c r="G183" i="7"/>
  <c r="H183" i="7" s="1"/>
  <c r="C183" i="7"/>
  <c r="B183" i="7"/>
  <c r="G182" i="7"/>
  <c r="H182" i="7" s="1"/>
  <c r="C182" i="7"/>
  <c r="B182" i="7"/>
  <c r="G181" i="7"/>
  <c r="H181" i="7" s="1"/>
  <c r="C181" i="7"/>
  <c r="B181" i="7"/>
  <c r="G180" i="7"/>
  <c r="H180" i="7" s="1"/>
  <c r="C180" i="7"/>
  <c r="B180" i="7"/>
  <c r="G179" i="7"/>
  <c r="H179" i="7" s="1"/>
  <c r="C179" i="7"/>
  <c r="B179" i="7"/>
  <c r="G178" i="7"/>
  <c r="H178" i="7" s="1"/>
  <c r="C178" i="7"/>
  <c r="B178" i="7"/>
  <c r="G177" i="7"/>
  <c r="H177" i="7" s="1"/>
  <c r="C177" i="7"/>
  <c r="B177" i="7"/>
  <c r="G176" i="7"/>
  <c r="H176" i="7" s="1"/>
  <c r="C176" i="7"/>
  <c r="B176" i="7"/>
  <c r="G175" i="7"/>
  <c r="H175" i="7" s="1"/>
  <c r="C175" i="7"/>
  <c r="B175" i="7"/>
  <c r="G174" i="7"/>
  <c r="H174" i="7" s="1"/>
  <c r="C174" i="7"/>
  <c r="B174" i="7"/>
  <c r="G173" i="7"/>
  <c r="H173" i="7" s="1"/>
  <c r="C173" i="7"/>
  <c r="B173" i="7"/>
  <c r="G172" i="7"/>
  <c r="H172" i="7" s="1"/>
  <c r="C172" i="7"/>
  <c r="B172" i="7"/>
  <c r="G171" i="7"/>
  <c r="H171" i="7" s="1"/>
  <c r="C171" i="7"/>
  <c r="B171" i="7"/>
  <c r="G170" i="7"/>
  <c r="H170" i="7" s="1"/>
  <c r="C170" i="7"/>
  <c r="B170" i="7"/>
  <c r="G169" i="7"/>
  <c r="H169" i="7" s="1"/>
  <c r="C169" i="7"/>
  <c r="B169" i="7"/>
  <c r="G168" i="7"/>
  <c r="H168" i="7" s="1"/>
  <c r="C168" i="7"/>
  <c r="B168" i="7"/>
  <c r="G167" i="7"/>
  <c r="H167" i="7" s="1"/>
  <c r="C167" i="7"/>
  <c r="B167" i="7"/>
  <c r="G166" i="7"/>
  <c r="H166" i="7" s="1"/>
  <c r="C166" i="7"/>
  <c r="B166" i="7"/>
  <c r="G165" i="7"/>
  <c r="H165" i="7" s="1"/>
  <c r="C165" i="7"/>
  <c r="B165" i="7"/>
  <c r="G164" i="7"/>
  <c r="H164" i="7" s="1"/>
  <c r="C164" i="7"/>
  <c r="B164" i="7"/>
  <c r="G163" i="7"/>
  <c r="H163" i="7" s="1"/>
  <c r="C163" i="7"/>
  <c r="B163" i="7"/>
  <c r="G162" i="7"/>
  <c r="H162" i="7" s="1"/>
  <c r="C162" i="7"/>
  <c r="B162" i="7"/>
  <c r="G161" i="7"/>
  <c r="H161" i="7" s="1"/>
  <c r="C161" i="7"/>
  <c r="B161" i="7"/>
  <c r="G160" i="7"/>
  <c r="H160" i="7" s="1"/>
  <c r="C160" i="7"/>
  <c r="B160" i="7"/>
  <c r="G159" i="7"/>
  <c r="H159" i="7" s="1"/>
  <c r="C159" i="7"/>
  <c r="B159" i="7"/>
  <c r="G158" i="7"/>
  <c r="H158" i="7" s="1"/>
  <c r="C158" i="7"/>
  <c r="B158" i="7"/>
  <c r="G157" i="7"/>
  <c r="H157" i="7" s="1"/>
  <c r="C157" i="7"/>
  <c r="B157" i="7"/>
  <c r="G156" i="7"/>
  <c r="H156" i="7" s="1"/>
  <c r="C156" i="7"/>
  <c r="B156" i="7"/>
  <c r="G155" i="7"/>
  <c r="H155" i="7" s="1"/>
  <c r="C155" i="7"/>
  <c r="B155" i="7"/>
  <c r="G154" i="7"/>
  <c r="H154" i="7" s="1"/>
  <c r="C154" i="7"/>
  <c r="B154" i="7"/>
  <c r="G153" i="7"/>
  <c r="H153" i="7" s="1"/>
  <c r="C153" i="7"/>
  <c r="B153" i="7"/>
  <c r="G152" i="7"/>
  <c r="H152" i="7" s="1"/>
  <c r="C152" i="7"/>
  <c r="B152" i="7"/>
  <c r="G151" i="7"/>
  <c r="H151" i="7" s="1"/>
  <c r="C151" i="7"/>
  <c r="B151" i="7"/>
  <c r="G150" i="7"/>
  <c r="H150" i="7" s="1"/>
  <c r="C150" i="7"/>
  <c r="B150" i="7"/>
  <c r="G149" i="7"/>
  <c r="H149" i="7" s="1"/>
  <c r="C149" i="7"/>
  <c r="B149" i="7"/>
  <c r="G148" i="7"/>
  <c r="H148" i="7" s="1"/>
  <c r="C148" i="7"/>
  <c r="B148" i="7"/>
  <c r="G147" i="7"/>
  <c r="H147" i="7" s="1"/>
  <c r="C147" i="7"/>
  <c r="B147" i="7"/>
  <c r="G146" i="7"/>
  <c r="H146" i="7" s="1"/>
  <c r="C146" i="7"/>
  <c r="B146" i="7"/>
  <c r="G145" i="7"/>
  <c r="H145" i="7" s="1"/>
  <c r="C145" i="7"/>
  <c r="B145" i="7"/>
  <c r="G144" i="7"/>
  <c r="H144" i="7" s="1"/>
  <c r="C144" i="7"/>
  <c r="B144" i="7"/>
  <c r="G143" i="7"/>
  <c r="H143" i="7" s="1"/>
  <c r="C143" i="7"/>
  <c r="B143" i="7"/>
  <c r="G142" i="7"/>
  <c r="H142" i="7" s="1"/>
  <c r="C142" i="7"/>
  <c r="B142" i="7"/>
  <c r="G141" i="7"/>
  <c r="H141" i="7" s="1"/>
  <c r="C141" i="7"/>
  <c r="B141" i="7"/>
  <c r="G140" i="7"/>
  <c r="H140" i="7" s="1"/>
  <c r="C140" i="7"/>
  <c r="B140" i="7"/>
  <c r="G139" i="7"/>
  <c r="H139" i="7" s="1"/>
  <c r="C139" i="7"/>
  <c r="B139" i="7"/>
  <c r="G138" i="7"/>
  <c r="H138" i="7" s="1"/>
  <c r="C138" i="7"/>
  <c r="B138" i="7"/>
  <c r="G137" i="7"/>
  <c r="H137" i="7" s="1"/>
  <c r="C137" i="7"/>
  <c r="B137" i="7"/>
  <c r="G136" i="7"/>
  <c r="H136" i="7" s="1"/>
  <c r="C136" i="7"/>
  <c r="B136" i="7"/>
  <c r="G135" i="7"/>
  <c r="H135" i="7" s="1"/>
  <c r="C135" i="7"/>
  <c r="B135" i="7"/>
  <c r="G134" i="7"/>
  <c r="H134" i="7" s="1"/>
  <c r="C134" i="7"/>
  <c r="B134" i="7"/>
  <c r="G133" i="7"/>
  <c r="H133" i="7" s="1"/>
  <c r="C133" i="7"/>
  <c r="B133" i="7"/>
  <c r="G132" i="7"/>
  <c r="H132" i="7" s="1"/>
  <c r="C132" i="7"/>
  <c r="B132" i="7"/>
  <c r="G131" i="7"/>
  <c r="H131" i="7" s="1"/>
  <c r="C131" i="7"/>
  <c r="B131" i="7"/>
  <c r="G130" i="7"/>
  <c r="H130" i="7" s="1"/>
  <c r="C130" i="7"/>
  <c r="B130" i="7"/>
  <c r="G129" i="7"/>
  <c r="H129" i="7" s="1"/>
  <c r="C129" i="7"/>
  <c r="B129" i="7"/>
  <c r="G128" i="7"/>
  <c r="H128" i="7" s="1"/>
  <c r="C128" i="7"/>
  <c r="B128" i="7"/>
  <c r="G127" i="7"/>
  <c r="H127" i="7" s="1"/>
  <c r="C127" i="7"/>
  <c r="B127" i="7"/>
  <c r="G126" i="7"/>
  <c r="H126" i="7" s="1"/>
  <c r="C126" i="7"/>
  <c r="B126" i="7"/>
  <c r="G125" i="7"/>
  <c r="H125" i="7" s="1"/>
  <c r="C125" i="7"/>
  <c r="B125" i="7"/>
  <c r="G124" i="7"/>
  <c r="H124" i="7" s="1"/>
  <c r="C124" i="7"/>
  <c r="B124" i="7"/>
  <c r="G123" i="7"/>
  <c r="H123" i="7" s="1"/>
  <c r="C123" i="7"/>
  <c r="B123" i="7"/>
  <c r="G122" i="7"/>
  <c r="H122" i="7" s="1"/>
  <c r="C122" i="7"/>
  <c r="B122" i="7"/>
  <c r="G121" i="7"/>
  <c r="H121" i="7" s="1"/>
  <c r="C121" i="7"/>
  <c r="B121" i="7"/>
  <c r="G120" i="7"/>
  <c r="H120" i="7" s="1"/>
  <c r="C120" i="7"/>
  <c r="B120" i="7"/>
  <c r="G119" i="7"/>
  <c r="H119" i="7" s="1"/>
  <c r="C119" i="7"/>
  <c r="B119" i="7"/>
  <c r="G118" i="7"/>
  <c r="H118" i="7" s="1"/>
  <c r="C118" i="7"/>
  <c r="B118" i="7"/>
  <c r="G117" i="7"/>
  <c r="H117" i="7" s="1"/>
  <c r="C117" i="7"/>
  <c r="B117" i="7"/>
  <c r="G116" i="7"/>
  <c r="H116" i="7" s="1"/>
  <c r="C116" i="7"/>
  <c r="B116" i="7"/>
  <c r="G115" i="7"/>
  <c r="H115" i="7" s="1"/>
  <c r="C115" i="7"/>
  <c r="B115" i="7"/>
  <c r="G114" i="7"/>
  <c r="H114" i="7" s="1"/>
  <c r="C114" i="7"/>
  <c r="B114" i="7"/>
  <c r="G113" i="7"/>
  <c r="H113" i="7" s="1"/>
  <c r="C113" i="7"/>
  <c r="B113" i="7"/>
  <c r="G112" i="7"/>
  <c r="H112" i="7" s="1"/>
  <c r="C112" i="7"/>
  <c r="B112" i="7"/>
  <c r="G111" i="7"/>
  <c r="H111" i="7" s="1"/>
  <c r="C111" i="7"/>
  <c r="B111" i="7"/>
  <c r="G110" i="7"/>
  <c r="H110" i="7" s="1"/>
  <c r="C110" i="7"/>
  <c r="B110" i="7"/>
  <c r="G109" i="7"/>
  <c r="H109" i="7" s="1"/>
  <c r="C109" i="7"/>
  <c r="B109" i="7"/>
  <c r="G108" i="7"/>
  <c r="H108" i="7" s="1"/>
  <c r="C108" i="7"/>
  <c r="B108" i="7"/>
  <c r="G107" i="7"/>
  <c r="H107" i="7" s="1"/>
  <c r="C107" i="7"/>
  <c r="B107" i="7"/>
  <c r="G106" i="7"/>
  <c r="H106" i="7" s="1"/>
  <c r="C106" i="7"/>
  <c r="B106" i="7"/>
  <c r="G105" i="7"/>
  <c r="H105" i="7" s="1"/>
  <c r="C105" i="7"/>
  <c r="B105" i="7"/>
  <c r="G104" i="7"/>
  <c r="H104" i="7" s="1"/>
  <c r="C104" i="7"/>
  <c r="B104" i="7"/>
  <c r="G103" i="7"/>
  <c r="H103" i="7" s="1"/>
  <c r="C103" i="7"/>
  <c r="B103" i="7"/>
  <c r="G102" i="7"/>
  <c r="H102" i="7" s="1"/>
  <c r="C102" i="7"/>
  <c r="B102" i="7"/>
  <c r="G101" i="7"/>
  <c r="H101" i="7" s="1"/>
  <c r="C101" i="7"/>
  <c r="B101" i="7"/>
  <c r="G100" i="7"/>
  <c r="H100" i="7" s="1"/>
  <c r="C100" i="7"/>
  <c r="B100" i="7"/>
  <c r="G99" i="7"/>
  <c r="H99" i="7" s="1"/>
  <c r="C99" i="7"/>
  <c r="B99" i="7"/>
  <c r="G98" i="7"/>
  <c r="H98" i="7" s="1"/>
  <c r="C98" i="7"/>
  <c r="B98" i="7"/>
  <c r="G97" i="7"/>
  <c r="H97" i="7" s="1"/>
  <c r="C97" i="7"/>
  <c r="B97" i="7"/>
  <c r="G96" i="7"/>
  <c r="H96" i="7" s="1"/>
  <c r="C96" i="7"/>
  <c r="B96" i="7"/>
  <c r="G95" i="7"/>
  <c r="H95" i="7" s="1"/>
  <c r="C95" i="7"/>
  <c r="B95" i="7"/>
  <c r="G94" i="7"/>
  <c r="H94" i="7" s="1"/>
  <c r="C94" i="7"/>
  <c r="B94" i="7"/>
  <c r="G93" i="7"/>
  <c r="H93" i="7" s="1"/>
  <c r="C93" i="7"/>
  <c r="B93" i="7"/>
  <c r="G92" i="7"/>
  <c r="H92" i="7" s="1"/>
  <c r="C92" i="7"/>
  <c r="B92" i="7"/>
  <c r="G91" i="7"/>
  <c r="H91" i="7" s="1"/>
  <c r="C91" i="7"/>
  <c r="B91" i="7"/>
  <c r="G90" i="7"/>
  <c r="H90" i="7" s="1"/>
  <c r="C90" i="7"/>
  <c r="B90" i="7"/>
  <c r="G89" i="7"/>
  <c r="H89" i="7" s="1"/>
  <c r="C89" i="7"/>
  <c r="B89" i="7"/>
  <c r="G88" i="7"/>
  <c r="H88" i="7" s="1"/>
  <c r="C88" i="7"/>
  <c r="B88" i="7"/>
  <c r="G87" i="7"/>
  <c r="H87" i="7" s="1"/>
  <c r="C87" i="7"/>
  <c r="B87" i="7"/>
  <c r="G86" i="7"/>
  <c r="H86" i="7" s="1"/>
  <c r="C86" i="7"/>
  <c r="B86" i="7"/>
  <c r="G85" i="7"/>
  <c r="H85" i="7" s="1"/>
  <c r="C85" i="7"/>
  <c r="B85" i="7"/>
  <c r="G84" i="7"/>
  <c r="H84" i="7" s="1"/>
  <c r="C84" i="7"/>
  <c r="B84" i="7"/>
  <c r="G83" i="7"/>
  <c r="H83" i="7" s="1"/>
  <c r="C83" i="7"/>
  <c r="B83" i="7"/>
  <c r="G82" i="7"/>
  <c r="H82" i="7" s="1"/>
  <c r="C82" i="7"/>
  <c r="B82" i="7"/>
  <c r="G81" i="7"/>
  <c r="H81" i="7" s="1"/>
  <c r="C81" i="7"/>
  <c r="B81" i="7"/>
  <c r="G80" i="7"/>
  <c r="H80" i="7" s="1"/>
  <c r="C80" i="7"/>
  <c r="B80" i="7"/>
  <c r="G79" i="7"/>
  <c r="H79" i="7" s="1"/>
  <c r="C79" i="7"/>
  <c r="B79" i="7"/>
  <c r="G78" i="7"/>
  <c r="H78" i="7" s="1"/>
  <c r="C78" i="7"/>
  <c r="B78" i="7"/>
  <c r="G77" i="7"/>
  <c r="H77" i="7" s="1"/>
  <c r="C77" i="7"/>
  <c r="B77" i="7"/>
  <c r="G76" i="7"/>
  <c r="H76" i="7" s="1"/>
  <c r="C76" i="7"/>
  <c r="B76" i="7"/>
  <c r="G75" i="7"/>
  <c r="H75" i="7" s="1"/>
  <c r="C75" i="7"/>
  <c r="B75" i="7"/>
  <c r="G74" i="7"/>
  <c r="H74" i="7" s="1"/>
  <c r="C74" i="7"/>
  <c r="B74" i="7"/>
  <c r="G73" i="7"/>
  <c r="H73" i="7" s="1"/>
  <c r="C73" i="7"/>
  <c r="B73" i="7"/>
  <c r="G72" i="7"/>
  <c r="H72" i="7" s="1"/>
  <c r="C72" i="7"/>
  <c r="B72" i="7"/>
  <c r="G71" i="7"/>
  <c r="H71" i="7" s="1"/>
  <c r="C71" i="7"/>
  <c r="B71" i="7"/>
  <c r="G70" i="7"/>
  <c r="H70" i="7" s="1"/>
  <c r="C70" i="7"/>
  <c r="B70" i="7"/>
  <c r="G69" i="7"/>
  <c r="H69" i="7" s="1"/>
  <c r="C69" i="7"/>
  <c r="B69" i="7"/>
  <c r="G68" i="7"/>
  <c r="H68" i="7" s="1"/>
  <c r="C68" i="7"/>
  <c r="B68" i="7"/>
  <c r="G67" i="7"/>
  <c r="H67" i="7" s="1"/>
  <c r="C67" i="7"/>
  <c r="B67" i="7"/>
  <c r="G66" i="7"/>
  <c r="H66" i="7" s="1"/>
  <c r="C66" i="7"/>
  <c r="B66" i="7"/>
  <c r="G65" i="7"/>
  <c r="H65" i="7" s="1"/>
  <c r="C65" i="7"/>
  <c r="B65" i="7"/>
  <c r="G64" i="7"/>
  <c r="H64" i="7" s="1"/>
  <c r="C64" i="7"/>
  <c r="B64" i="7"/>
  <c r="G63" i="7"/>
  <c r="H63" i="7" s="1"/>
  <c r="C63" i="7"/>
  <c r="B63" i="7"/>
  <c r="G62" i="7"/>
  <c r="H62" i="7" s="1"/>
  <c r="C62" i="7"/>
  <c r="B62" i="7"/>
  <c r="G61" i="7"/>
  <c r="H61" i="7" s="1"/>
  <c r="C61" i="7"/>
  <c r="B61" i="7"/>
  <c r="G60" i="7"/>
  <c r="H60" i="7" s="1"/>
  <c r="C60" i="7"/>
  <c r="B60" i="7"/>
  <c r="G59" i="7"/>
  <c r="H59" i="7" s="1"/>
  <c r="C59" i="7"/>
  <c r="B59" i="7"/>
  <c r="G58" i="7"/>
  <c r="H58" i="7" s="1"/>
  <c r="C58" i="7"/>
  <c r="B58" i="7"/>
  <c r="G57" i="7"/>
  <c r="H57" i="7" s="1"/>
  <c r="C57" i="7"/>
  <c r="B57" i="7"/>
  <c r="G56" i="7"/>
  <c r="H56" i="7" s="1"/>
  <c r="C56" i="7"/>
  <c r="B56" i="7"/>
  <c r="G55" i="7"/>
  <c r="H55" i="7" s="1"/>
  <c r="C55" i="7"/>
  <c r="B55" i="7"/>
  <c r="G54" i="7"/>
  <c r="H54" i="7" s="1"/>
  <c r="C54" i="7"/>
  <c r="B54" i="7"/>
  <c r="G53" i="7"/>
  <c r="H53" i="7" s="1"/>
  <c r="C53" i="7"/>
  <c r="B53" i="7"/>
  <c r="G52" i="7"/>
  <c r="H52" i="7" s="1"/>
  <c r="C52" i="7"/>
  <c r="B52" i="7"/>
  <c r="G51" i="7"/>
  <c r="H51" i="7" s="1"/>
  <c r="C51" i="7"/>
  <c r="B51" i="7"/>
  <c r="G50" i="7"/>
  <c r="H50" i="7" s="1"/>
  <c r="C50" i="7"/>
  <c r="B50" i="7"/>
  <c r="G49" i="7"/>
  <c r="H49" i="7" s="1"/>
  <c r="C49" i="7"/>
  <c r="B49" i="7"/>
  <c r="G48" i="7"/>
  <c r="H48" i="7" s="1"/>
  <c r="C48" i="7"/>
  <c r="B48" i="7"/>
  <c r="G47" i="7"/>
  <c r="H47" i="7" s="1"/>
  <c r="C47" i="7"/>
  <c r="B47" i="7"/>
  <c r="G46" i="7"/>
  <c r="H46" i="7" s="1"/>
  <c r="C46" i="7"/>
  <c r="B46" i="7"/>
  <c r="G45" i="7"/>
  <c r="H45" i="7" s="1"/>
  <c r="C45" i="7"/>
  <c r="B45" i="7"/>
  <c r="G44" i="7"/>
  <c r="H44" i="7" s="1"/>
  <c r="C44" i="7"/>
  <c r="B44" i="7"/>
  <c r="G43" i="7"/>
  <c r="H43" i="7" s="1"/>
  <c r="C43" i="7"/>
  <c r="B43" i="7"/>
  <c r="G42" i="7"/>
  <c r="H42" i="7" s="1"/>
  <c r="C42" i="7"/>
  <c r="B42" i="7"/>
  <c r="G41" i="7"/>
  <c r="H41" i="7" s="1"/>
  <c r="C41" i="7"/>
  <c r="B41" i="7"/>
  <c r="G40" i="7"/>
  <c r="H40" i="7" s="1"/>
  <c r="C40" i="7"/>
  <c r="B40" i="7"/>
  <c r="G39" i="7"/>
  <c r="H39" i="7" s="1"/>
  <c r="C39" i="7"/>
  <c r="B39" i="7"/>
  <c r="G38" i="7"/>
  <c r="H38" i="7" s="1"/>
  <c r="C38" i="7"/>
  <c r="B38" i="7"/>
  <c r="G37" i="7"/>
  <c r="H37" i="7" s="1"/>
  <c r="C37" i="7"/>
  <c r="B37" i="7"/>
  <c r="G36" i="7"/>
  <c r="H36" i="7" s="1"/>
  <c r="C36" i="7"/>
  <c r="B36" i="7"/>
  <c r="G35" i="7"/>
  <c r="H35" i="7" s="1"/>
  <c r="C35" i="7"/>
  <c r="B35" i="7"/>
  <c r="G34" i="7"/>
  <c r="H34" i="7" s="1"/>
  <c r="C34" i="7"/>
  <c r="B34" i="7"/>
  <c r="G33" i="7"/>
  <c r="H33" i="7" s="1"/>
  <c r="C33" i="7"/>
  <c r="B33" i="7"/>
  <c r="G32" i="7"/>
  <c r="H32" i="7" s="1"/>
  <c r="C32" i="7"/>
  <c r="B32" i="7"/>
  <c r="G31" i="7"/>
  <c r="H31" i="7" s="1"/>
  <c r="C31" i="7"/>
  <c r="B31" i="7"/>
  <c r="G30" i="7"/>
  <c r="H30" i="7" s="1"/>
  <c r="C30" i="7"/>
  <c r="B30" i="7"/>
  <c r="G29" i="7"/>
  <c r="H29" i="7" s="1"/>
  <c r="C29" i="7"/>
  <c r="B29" i="7"/>
  <c r="G28" i="7"/>
  <c r="H28" i="7" s="1"/>
  <c r="C28" i="7"/>
  <c r="B28" i="7"/>
  <c r="G27" i="7"/>
  <c r="H27" i="7" s="1"/>
  <c r="C27" i="7"/>
  <c r="B27" i="7"/>
  <c r="G26" i="7"/>
  <c r="H26" i="7" s="1"/>
  <c r="C26" i="7"/>
  <c r="B26" i="7"/>
  <c r="G25" i="7"/>
  <c r="H25" i="7" s="1"/>
  <c r="C25" i="7"/>
  <c r="B25" i="7"/>
  <c r="G24" i="7"/>
  <c r="H24" i="7" s="1"/>
  <c r="C24" i="7"/>
  <c r="B24" i="7"/>
  <c r="G23" i="7"/>
  <c r="H23" i="7" s="1"/>
  <c r="C23" i="7"/>
  <c r="B23" i="7"/>
  <c r="G22" i="7"/>
  <c r="H22" i="7" s="1"/>
  <c r="C22" i="7"/>
  <c r="B22" i="7"/>
  <c r="G21" i="7"/>
  <c r="H21" i="7" s="1"/>
  <c r="C21" i="7"/>
  <c r="B21" i="7"/>
  <c r="G20" i="7"/>
  <c r="H20" i="7" s="1"/>
  <c r="C20" i="7"/>
  <c r="B20" i="7"/>
  <c r="G19" i="7"/>
  <c r="H19" i="7" s="1"/>
  <c r="C19" i="7"/>
  <c r="B19" i="7"/>
  <c r="G18" i="7"/>
  <c r="H18" i="7" s="1"/>
  <c r="C18" i="7"/>
  <c r="B18" i="7"/>
  <c r="G17" i="7"/>
  <c r="H17" i="7" s="1"/>
  <c r="C17" i="7"/>
  <c r="B17" i="7"/>
  <c r="G16" i="7"/>
  <c r="H16" i="7" s="1"/>
  <c r="C16" i="7"/>
  <c r="B16" i="7"/>
  <c r="G15" i="7"/>
  <c r="H15" i="7" s="1"/>
  <c r="C15" i="7"/>
  <c r="B15" i="7"/>
  <c r="G14" i="7"/>
  <c r="H14" i="7" s="1"/>
  <c r="C14" i="7"/>
  <c r="B14" i="7"/>
  <c r="G13" i="7"/>
  <c r="H13" i="7" s="1"/>
  <c r="C13" i="7"/>
  <c r="B13" i="7"/>
  <c r="G12" i="7"/>
  <c r="H12" i="7" s="1"/>
  <c r="C12" i="7"/>
  <c r="B12" i="7"/>
  <c r="G11" i="7"/>
  <c r="H11" i="7" s="1"/>
  <c r="C11" i="7"/>
  <c r="B11" i="7"/>
  <c r="G10" i="7"/>
  <c r="H10" i="7" s="1"/>
  <c r="C10" i="7"/>
  <c r="B10" i="7"/>
  <c r="G9" i="7"/>
  <c r="H9" i="7" s="1"/>
  <c r="C9" i="7"/>
  <c r="B9" i="7"/>
  <c r="G8" i="7"/>
  <c r="H8" i="7" s="1"/>
  <c r="C8" i="7"/>
  <c r="B8" i="7"/>
  <c r="G7" i="7"/>
  <c r="H7" i="7" s="1"/>
  <c r="C7" i="7"/>
  <c r="B7" i="7"/>
  <c r="G6" i="7"/>
  <c r="H6" i="7" s="1"/>
  <c r="C6" i="7"/>
  <c r="B6" i="7"/>
  <c r="G5" i="7"/>
  <c r="H5" i="7" s="1"/>
  <c r="C5" i="7"/>
  <c r="B5" i="7"/>
  <c r="G4" i="7"/>
  <c r="H4" i="7" s="1"/>
  <c r="C4" i="7"/>
  <c r="B4" i="7"/>
  <c r="G3" i="7"/>
  <c r="H3" i="7" s="1"/>
  <c r="C3" i="7"/>
  <c r="B3" i="7"/>
  <c r="G2" i="7"/>
  <c r="H2" i="7" s="1"/>
  <c r="C2" i="7"/>
  <c r="B2" i="7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C2" i="6"/>
  <c r="B2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H294" i="6" s="1"/>
  <c r="G295" i="6"/>
  <c r="H295" i="6" s="1"/>
  <c r="G296" i="6"/>
  <c r="H296" i="6" s="1"/>
  <c r="G297" i="6"/>
  <c r="H297" i="6" s="1"/>
  <c r="G298" i="6"/>
  <c r="H298" i="6" s="1"/>
  <c r="G2" i="6"/>
  <c r="H2" i="6" s="1"/>
</calcChain>
</file>

<file path=xl/sharedStrings.xml><?xml version="1.0" encoding="utf-8"?>
<sst xmlns="http://schemas.openxmlformats.org/spreadsheetml/2006/main" count="3705" uniqueCount="473">
  <si>
    <t>Date</t>
  </si>
  <si>
    <t>Description</t>
  </si>
  <si>
    <t>Category</t>
  </si>
  <si>
    <t>Cost</t>
  </si>
  <si>
    <t>Currency</t>
  </si>
  <si>
    <t>11 dÃ­as de julio</t>
  </si>
  <si>
    <t>Rent</t>
  </si>
  <si>
    <t>CLP</t>
  </si>
  <si>
    <t xml:space="preserve">Refrigerador </t>
  </si>
  <si>
    <t>Furniture</t>
  </si>
  <si>
    <t>Pizza 22/07</t>
  </si>
  <si>
    <t>Dining out</t>
  </si>
  <si>
    <t>Cortina</t>
  </si>
  <si>
    <t>Pisos</t>
  </si>
  <si>
    <t xml:space="preserve">Copia llaves </t>
  </si>
  <si>
    <t>Services</t>
  </si>
  <si>
    <t>Sushi</t>
  </si>
  <si>
    <t>Aseo</t>
  </si>
  <si>
    <t>Cleaning</t>
  </si>
  <si>
    <t>Super</t>
  </si>
  <si>
    <t>Groceries</t>
  </si>
  <si>
    <t>The pizzafactory</t>
  </si>
  <si>
    <t>Instalacion TV</t>
  </si>
  <si>
    <t>Groupon</t>
  </si>
  <si>
    <t>General</t>
  </si>
  <si>
    <t>Detergente</t>
  </si>
  <si>
    <t>Vasos, comida, etc</t>
  </si>
  <si>
    <t>Chococereal</t>
  </si>
  <si>
    <t>Bernardoaylwin paid Raimundo L.</t>
  </si>
  <si>
    <t>Payment</t>
  </si>
  <si>
    <t>Diego P. paid Raimundo L.</t>
  </si>
  <si>
    <t>Compras Domingo 30</t>
  </si>
  <si>
    <t xml:space="preserve">Limpieza alfombras </t>
  </si>
  <si>
    <t>Estacionamiento PA</t>
  </si>
  <si>
    <t>Royals</t>
  </si>
  <si>
    <t>Liquor</t>
  </si>
  <si>
    <t>Hamburguesas Viernes</t>
  </si>
  <si>
    <t>Chelas</t>
  </si>
  <si>
    <t>Pan y palta</t>
  </si>
  <si>
    <t>Tacos</t>
  </si>
  <si>
    <t>SebastiÃ¡n G. paid Raimundo L.</t>
  </si>
  <si>
    <t>sushi got 30/07</t>
  </si>
  <si>
    <t>verduras 30/07</t>
  </si>
  <si>
    <t>Rack tv</t>
  </si>
  <si>
    <t xml:space="preserve">Mesa comedor </t>
  </si>
  <si>
    <t>Silla roja guaton</t>
  </si>
  <si>
    <t>Comoda Mago</t>
  </si>
  <si>
    <t xml:space="preserve">Despacho muebles </t>
  </si>
  <si>
    <t>Compra semanal</t>
  </si>
  <si>
    <t>Repetidor</t>
  </si>
  <si>
    <t xml:space="preserve">Aspirinas </t>
  </si>
  <si>
    <t>Supermercado</t>
  </si>
  <si>
    <t>crudo</t>
  </si>
  <si>
    <t>Raimundo L. paid Bernardoaylwin</t>
  </si>
  <si>
    <t>Cepillos baÃ±o 2</t>
  </si>
  <si>
    <t>Clavos</t>
  </si>
  <si>
    <t>VTR AGOSTO</t>
  </si>
  <si>
    <t>Promo viernes 18/8</t>
  </si>
  <si>
    <t>Compras falabella Rayo</t>
  </si>
  <si>
    <t>Household supplies</t>
  </si>
  <si>
    <t xml:space="preserve">Muebles M. Jesus </t>
  </si>
  <si>
    <t xml:space="preserve">Pan </t>
  </si>
  <si>
    <t>GC julio + Enel</t>
  </si>
  <si>
    <t xml:space="preserve">Asado Senegal </t>
  </si>
  <si>
    <t>Chancho, servilletas y t. Nova</t>
  </si>
  <si>
    <t xml:space="preserve">Completos </t>
  </si>
  <si>
    <t>Super (sabado 26)</t>
  </si>
  <si>
    <t>NÃºmeros tÃ­o Diego</t>
  </si>
  <si>
    <t>Lider. Reste poleranos mago ($5980) y yogures posch ($1080)</t>
  </si>
  <si>
    <t>pizzas got 27/08</t>
  </si>
  <si>
    <t>Pechugas de pollo congeladas</t>
  </si>
  <si>
    <t xml:space="preserve">Vinos </t>
  </si>
  <si>
    <t xml:space="preserve">Cubiertos </t>
  </si>
  <si>
    <t xml:space="preserve">Asado </t>
  </si>
  <si>
    <t>Sal parrillera</t>
  </si>
  <si>
    <t xml:space="preserve">Copas </t>
  </si>
  <si>
    <t>Desodorante</t>
  </si>
  <si>
    <t xml:space="preserve">Martita </t>
  </si>
  <si>
    <t>Direct TV</t>
  </si>
  <si>
    <t>Crudo</t>
  </si>
  <si>
    <t xml:space="preserve">Compras </t>
  </si>
  <si>
    <t>Pollo pavo confort quinoa leche</t>
  </si>
  <si>
    <t>Reciclaje, ampolleta, l. vidrios</t>
  </si>
  <si>
    <t>2 bolsas de pan</t>
  </si>
  <si>
    <t>Cervezas budweiser</t>
  </si>
  <si>
    <t>Supermercado 09.09</t>
  </si>
  <si>
    <t>Promo cumple noe</t>
  </si>
  <si>
    <t>Verduras y frutas SÃ¡bado 09/09</t>
  </si>
  <si>
    <t>VTR Septiembre</t>
  </si>
  <si>
    <t>GAS julio - agosto</t>
  </si>
  <si>
    <t>Heat/gas</t>
  </si>
  <si>
    <t>Gastos comunes</t>
  </si>
  <si>
    <t>#ENEL</t>
  </si>
  <si>
    <t>AGUA Agosto</t>
  </si>
  <si>
    <t>Compras unimarc 24 septiembre</t>
  </si>
  <si>
    <t>Yougurt</t>
  </si>
  <si>
    <t xml:space="preserve">Cilindro Abastible  </t>
  </si>
  <si>
    <t>Gas/fuel</t>
  </si>
  <si>
    <t>uber</t>
  </si>
  <si>
    <t>Taxi</t>
  </si>
  <si>
    <t>Agua Julio</t>
  </si>
  <si>
    <t>2 lechuga, champiÃ±ones, 3 cebollas, 2 mallas de paltas</t>
  </si>
  <si>
    <t>Deuda de chillan</t>
  </si>
  <si>
    <t>Mc Donalds</t>
  </si>
  <si>
    <t>Punta ganso en reemplazo de pollos y chanchos</t>
  </si>
  <si>
    <t xml:space="preserve">Martita sept. </t>
  </si>
  <si>
    <t>Gas 5kilos</t>
  </si>
  <si>
    <t>Asado jueves 28</t>
  </si>
  <si>
    <t xml:space="preserve">Renta octubre </t>
  </si>
  <si>
    <t>Diego P. paid Bernardoaylwin</t>
  </si>
  <si>
    <t xml:space="preserve">Compras Pica </t>
  </si>
  <si>
    <t>donacion Nelson conserje</t>
  </si>
  <si>
    <t>Vinos parrilla</t>
  </si>
  <si>
    <t>Asado Chile-Ecuador</t>
  </si>
  <si>
    <t>Promo</t>
  </si>
  <si>
    <t>Telepizza</t>
  </si>
  <si>
    <t>Entrada carrete pelu</t>
  </si>
  <si>
    <t>Supermercado (Cornershop)</t>
  </si>
  <si>
    <t>CuzqueÃ±as</t>
  </si>
  <si>
    <t>FIFA18</t>
  </si>
  <si>
    <t>Asado Senegal</t>
  </si>
  <si>
    <t>hamburguesas mago</t>
  </si>
  <si>
    <t>promo santa isabel cantagallo</t>
  </si>
  <si>
    <t>entrada amanda</t>
  </si>
  <si>
    <t>uber carrete mari cabezon</t>
  </si>
  <si>
    <t>PrÃ©stamo</t>
  </si>
  <si>
    <t xml:space="preserve">Cereales </t>
  </si>
  <si>
    <t>Paltas 2kg</t>
  </si>
  <si>
    <t>Supermercado asado asturias vip</t>
  </si>
  <si>
    <t>Frutas y Verduras</t>
  </si>
  <si>
    <t>shampoo (fructis verde)</t>
  </si>
  <si>
    <t>Rifa Dani</t>
  </si>
  <si>
    <t>6 pack heineken</t>
  </si>
  <si>
    <t>copete clandestino (promo + chelas)</t>
  </si>
  <si>
    <t>Pan molde normal e integral</t>
  </si>
  <si>
    <t xml:space="preserve">Ampolleta terraza </t>
  </si>
  <si>
    <t>Pasta de diente y confort</t>
  </si>
  <si>
    <t>Uber</t>
  </si>
  <si>
    <t>Luz</t>
  </si>
  <si>
    <t>Agua</t>
  </si>
  <si>
    <t>VTR</t>
  </si>
  <si>
    <t>DIRECT TV</t>
  </si>
  <si>
    <t>Gastos comunes septiembre sin multa</t>
  </si>
  <si>
    <t>Uber intercomunal</t>
  </si>
  <si>
    <t>Ketchup grande</t>
  </si>
  <si>
    <t>Uber aeropuerto</t>
  </si>
  <si>
    <t>Compra 31.10 unimarc</t>
  </si>
  <si>
    <t>cebollas paltas atunes</t>
  </si>
  <si>
    <t xml:space="preserve">Martita Octubre </t>
  </si>
  <si>
    <t>Trago cumpleaÃ±os Mati</t>
  </si>
  <si>
    <t>Queso gouda</t>
  </si>
  <si>
    <t>Balon de Gas</t>
  </si>
  <si>
    <t>Cornershop</t>
  </si>
  <si>
    <t>Super Pollo lechuga paltas atunes champi</t>
  </si>
  <si>
    <t>Uber carrete Keko</t>
  </si>
  <si>
    <t>sushi niu</t>
  </si>
  <si>
    <t>Jugo mago</t>
  </si>
  <si>
    <t>Asesoramiento Juridico</t>
  </si>
  <si>
    <t>prÃ©stamo</t>
  </si>
  <si>
    <t>cine</t>
  </si>
  <si>
    <t>Gas</t>
  </si>
  <si>
    <t>Estacionamiento Posch ago-sept-oct</t>
  </si>
  <si>
    <t>Pan</t>
  </si>
  <si>
    <t>Tercer tiempo Sene</t>
  </si>
  <si>
    <t xml:space="preserve">Vino </t>
  </si>
  <si>
    <t>Promo cumple Pica</t>
  </si>
  <si>
    <t>Paltas</t>
  </si>
  <si>
    <t>Gastos comunes octubre</t>
  </si>
  <si>
    <t>piscola subterraneo</t>
  </si>
  <si>
    <t>Vega Pelao Parke</t>
  </si>
  <si>
    <t>Queso Noe</t>
  </si>
  <si>
    <t xml:space="preserve">Supermercado Jumbo </t>
  </si>
  <si>
    <t>Gatorade</t>
  </si>
  <si>
    <t>2 entradas subterrao y promo</t>
  </si>
  <si>
    <t xml:space="preserve">Martita noviembre </t>
  </si>
  <si>
    <t>16 confrots mÃ¡s malla palta</t>
  </si>
  <si>
    <t>Uber mame</t>
  </si>
  <si>
    <t>Uber a subterrabeo y promo</t>
  </si>
  <si>
    <t>Estacionamiento</t>
  </si>
  <si>
    <t>As liga</t>
  </si>
  <si>
    <t>Huevos y pan</t>
  </si>
  <si>
    <t>Comida st george</t>
  </si>
  <si>
    <t>Promo sabado</t>
  </si>
  <si>
    <t>Uber jueves</t>
  </si>
  <si>
    <t>Queso laminado</t>
  </si>
  <si>
    <t>Shampoo jabÃ³n x2</t>
  </si>
  <si>
    <t>Cancha</t>
  </si>
  <si>
    <t>Tabla y mantel</t>
  </si>
  <si>
    <t>tip y tap</t>
  </si>
  <si>
    <t>Vinos doÃ±a Dominga</t>
  </si>
  <si>
    <t>Ubers sÃ¡bado</t>
  </si>
  <si>
    <t>Pitchers</t>
  </si>
  <si>
    <t>Enel</t>
  </si>
  <si>
    <t>gastos comunes nov</t>
  </si>
  <si>
    <t>Choclo</t>
  </si>
  <si>
    <t>Cereales</t>
  </si>
  <si>
    <t>VAMOS CIRCO</t>
  </si>
  <si>
    <t>6 estrellas</t>
  </si>
  <si>
    <t>subterraneo + uber ida disco</t>
  </si>
  <si>
    <t>entrada club chocolate</t>
  </si>
  <si>
    <t>entrada amanda 08/12</t>
  </si>
  <si>
    <t xml:space="preserve">promo 08/12 </t>
  </si>
  <si>
    <t>promo</t>
  </si>
  <si>
    <t>Vinos conserjes</t>
  </si>
  <si>
    <t xml:space="preserve">Martita diciembre </t>
  </si>
  <si>
    <t>CumpleaÃ±os Carola</t>
  </si>
  <si>
    <t>Regalo martita</t>
  </si>
  <si>
    <t>SebastiÃ¡n G. paid Bernardoaylwin</t>
  </si>
  <si>
    <t xml:space="preserve">Lechuga y palta </t>
  </si>
  <si>
    <t>Domino NavideÃ±o</t>
  </si>
  <si>
    <t>JamÃ³n de pavo</t>
  </si>
  <si>
    <t>Pan y huevo</t>
  </si>
  <si>
    <t xml:space="preserve">Crudos </t>
  </si>
  <si>
    <t>Piscolas cumple meister</t>
  </si>
  <si>
    <t>Compras Martita</t>
  </si>
  <si>
    <t>Super Lunes</t>
  </si>
  <si>
    <t>Huevos unimarc</t>
  </si>
  <si>
    <t>Hamburguesa</t>
  </si>
  <si>
    <t>EEEEnel</t>
  </si>
  <si>
    <t>GC</t>
  </si>
  <si>
    <t>Pan de molde</t>
  </si>
  <si>
    <t>ChampaÃ±a SBX</t>
  </si>
  <si>
    <t>Asado Circo</t>
  </si>
  <si>
    <t>Supermercado 22/01</t>
  </si>
  <si>
    <t xml:space="preserve">Estacionamientos diciembre </t>
  </si>
  <si>
    <t>Compras cumpleaÃ±os</t>
  </si>
  <si>
    <t>Martita Enero</t>
  </si>
  <si>
    <t>Cervezas circo</t>
  </si>
  <si>
    <t>Unimarc</t>
  </si>
  <si>
    <t>Bernardoaylwin paid Diego P.</t>
  </si>
  <si>
    <t>Bernardoaylwin paid SebastiÃ¡n G.</t>
  </si>
  <si>
    <t>palta choclo pan</t>
  </si>
  <si>
    <t>Estacionamientos Enero</t>
  </si>
  <si>
    <t>Compras unimarc</t>
  </si>
  <si>
    <t>Gc enero</t>
  </si>
  <si>
    <t>Martita Febrero</t>
  </si>
  <si>
    <t>Corner shop</t>
  </si>
  <si>
    <t>Barras cereal</t>
  </si>
  <si>
    <t>Direct TV Feb</t>
  </si>
  <si>
    <t>Raimundo L. paid Diego P.</t>
  </si>
  <si>
    <t>Compras</t>
  </si>
  <si>
    <t>Chelas puertecillo</t>
  </si>
  <si>
    <t>Compraa</t>
  </si>
  <si>
    <t>Huevos y paltas</t>
  </si>
  <si>
    <t>Pto. Velero (cuota FeÃ±a)</t>
  </si>
  <si>
    <t>Autos - puertecillo</t>
  </si>
  <si>
    <t>Saldo arriendo depto PV</t>
  </si>
  <si>
    <t>Chelas cumple Mane</t>
  </si>
  <si>
    <t>Uber cumpleaÃ±os mane</t>
  </si>
  <si>
    <t xml:space="preserve">Estacionamientos febrero </t>
  </si>
  <si>
    <t>Paltas y limones</t>
  </si>
  <si>
    <t>Hamburguesas</t>
  </si>
  <si>
    <t xml:space="preserve">Plancha </t>
  </si>
  <si>
    <t>#Enel</t>
  </si>
  <si>
    <t>Agua qla</t>
  </si>
  <si>
    <t xml:space="preserve">BalÃ³n de gas </t>
  </si>
  <si>
    <t>Jabones</t>
  </si>
  <si>
    <t>Gc febrero</t>
  </si>
  <si>
    <t xml:space="preserve">Supermercado </t>
  </si>
  <si>
    <t>chino + paltas</t>
  </si>
  <si>
    <t xml:space="preserve">Jabon </t>
  </si>
  <si>
    <t>Jabon</t>
  </si>
  <si>
    <t>Palta y champiÃ±ones</t>
  </si>
  <si>
    <t>Cafe + pizzas/3</t>
  </si>
  <si>
    <t>Martita marzo</t>
  </si>
  <si>
    <t>Huevos y leche</t>
  </si>
  <si>
    <t xml:space="preserve">Uber blake </t>
  </si>
  <si>
    <t>Balon de gas</t>
  </si>
  <si>
    <t>detergente</t>
  </si>
  <si>
    <t>carne paltas marraquetas</t>
  </si>
  <si>
    <t>pan perfecto</t>
  </si>
  <si>
    <t>Tendedero</t>
  </si>
  <si>
    <t xml:space="preserve">Cremas </t>
  </si>
  <si>
    <t>Crudos</t>
  </si>
  <si>
    <t>Carne pollo ganso</t>
  </si>
  <si>
    <t>Tour Kross</t>
  </si>
  <si>
    <t>Estacionamientos marzo</t>
  </si>
  <si>
    <t>Tacos y palta</t>
  </si>
  <si>
    <t xml:space="preserve">Martita abril </t>
  </si>
  <si>
    <t>Palta, champ lechuga</t>
  </si>
  <si>
    <t>GC Marzo</t>
  </si>
  <si>
    <t>Shampoo</t>
  </si>
  <si>
    <t xml:space="preserve">Piscos y vasos </t>
  </si>
  <si>
    <t>Huevos</t>
  </si>
  <si>
    <t>Paltas huaso</t>
  </si>
  <si>
    <t>Bencina tour Kross</t>
  </si>
  <si>
    <t>Compras asturiazo</t>
  </si>
  <si>
    <t>Umyogurth bol light</t>
  </si>
  <si>
    <t xml:space="preserve">Estacionamientos Abril </t>
  </si>
  <si>
    <t>mmmENEL</t>
  </si>
  <si>
    <t>GAS</t>
  </si>
  <si>
    <t>Carne y Queso Crema</t>
  </si>
  <si>
    <t>Cervezas</t>
  </si>
  <si>
    <t>Leche</t>
  </si>
  <si>
    <t>Cervezas + granola</t>
  </si>
  <si>
    <t>Martita mayo</t>
  </si>
  <si>
    <t>Asado Champions</t>
  </si>
  <si>
    <t>Pollos</t>
  </si>
  <si>
    <t>Gc abril</t>
  </si>
  <si>
    <t>Uber Huaso - Asturias</t>
  </si>
  <si>
    <t>Chelas Huaso</t>
  </si>
  <si>
    <t xml:space="preserve">Gatorade </t>
  </si>
  <si>
    <t>Cerrales y yoghurt</t>
  </si>
  <si>
    <t>Compras 03/06</t>
  </si>
  <si>
    <t>Verduras y sal</t>
  </si>
  <si>
    <t>Mantequilla harina aceite</t>
  </si>
  <si>
    <t>sushi</t>
  </si>
  <si>
    <t>Pasta de diente y champiÃ±ones</t>
  </si>
  <si>
    <t>TintorerÃ­a</t>
  </si>
  <si>
    <t>Picoteo + chelas</t>
  </si>
  <si>
    <t>Pizzas</t>
  </si>
  <si>
    <t>Estacionamientos mayo</t>
  </si>
  <si>
    <t>Asturiazo</t>
  </si>
  <si>
    <t>Verduras</t>
  </si>
  <si>
    <t>Promo mistral y hielo</t>
  </si>
  <si>
    <t>Gc mayo</t>
  </si>
  <si>
    <t xml:space="preserve">Martita junio </t>
  </si>
  <si>
    <t>Verduras asturiazo</t>
  </si>
  <si>
    <t>ENEL</t>
  </si>
  <si>
    <t>Polla mundial</t>
  </si>
  <si>
    <t>Prietas</t>
  </si>
  <si>
    <t>Asado</t>
  </si>
  <si>
    <t>Pizza</t>
  </si>
  <si>
    <t xml:space="preserve">Diferencia renta </t>
  </si>
  <si>
    <t>sprite</t>
  </si>
  <si>
    <t>Excedente liquidaciÃ³n</t>
  </si>
  <si>
    <t>Leche y sopas</t>
  </si>
  <si>
    <t>PiÃ±a y menta</t>
  </si>
  <si>
    <t>Asado mas choclo</t>
  </si>
  <si>
    <t>BaÃ±o</t>
  </si>
  <si>
    <t>Paddle</t>
  </si>
  <si>
    <t>Estacionamientos junio</t>
  </si>
  <si>
    <t>Pichanga jueves 26</t>
  </si>
  <si>
    <t>Chelas domingo (vaca)</t>
  </si>
  <si>
    <t>Martita julio</t>
  </si>
  <si>
    <t>GC junio</t>
  </si>
  <si>
    <t>manzanilla</t>
  </si>
  <si>
    <t>Asado final mundial</t>
  </si>
  <si>
    <t>Baby lunes 6</t>
  </si>
  <si>
    <t>Cerveza</t>
  </si>
  <si>
    <t>Promo hielo uber papa</t>
  </si>
  <si>
    <t>Regalo panchito</t>
  </si>
  <si>
    <t>Tercer tiempo Circo</t>
  </si>
  <si>
    <t>Prestamo</t>
  </si>
  <si>
    <t>Starbuks final</t>
  </si>
  <si>
    <t>Streat burguer</t>
  </si>
  <si>
    <t>Estacionamientos julio</t>
  </si>
  <si>
    <t>Compra</t>
  </si>
  <si>
    <t>pollo, paltas, cebollas, pimenton zapallo italiano domingo pasado</t>
  </si>
  <si>
    <t>DirectTV</t>
  </si>
  <si>
    <t>enel</t>
  </si>
  <si>
    <t>Pasta de diente</t>
  </si>
  <si>
    <t>Helado</t>
  </si>
  <si>
    <t>LechesitaðŸ˜‹</t>
  </si>
  <si>
    <t>Bipazo</t>
  </si>
  <si>
    <t>Bebida snack mix</t>
  </si>
  <si>
    <t>Despedida oancho</t>
  </si>
  <si>
    <t>Despedida pancho</t>
  </si>
  <si>
    <t>Agua Agosto</t>
  </si>
  <si>
    <t>Ampolletas</t>
  </si>
  <si>
    <t xml:space="preserve">Martita agosto </t>
  </si>
  <si>
    <t>Gc julio</t>
  </si>
  <si>
    <t>Compras super</t>
  </si>
  <si>
    <t>SebastiÃ¡n G. paid Diego P.</t>
  </si>
  <si>
    <t>Carne Asturiazo</t>
  </si>
  <si>
    <t xml:space="preserve">Paltas y huevos </t>
  </si>
  <si>
    <t>Estacionamientos agosto</t>
  </si>
  <si>
    <t>Coca</t>
  </si>
  <si>
    <t>Pan y huevos</t>
  </si>
  <si>
    <t>Churros</t>
  </si>
  <si>
    <t>Chelas y granadina</t>
  </si>
  <si>
    <t>Sobrecostillas</t>
  </si>
  <si>
    <t>gas</t>
  </si>
  <si>
    <t>vtr</t>
  </si>
  <si>
    <t>Asturiazo y confort</t>
  </si>
  <si>
    <t>Chelas asturiazo</t>
  </si>
  <si>
    <t>Gc agosto</t>
  </si>
  <si>
    <t xml:space="preserve">Martita septiembre </t>
  </si>
  <si>
    <t>Chino</t>
  </si>
  <si>
    <t>Chino's</t>
  </si>
  <si>
    <t>Pan molde</t>
  </si>
  <si>
    <t>Sushi marihuana</t>
  </si>
  <si>
    <t xml:space="preserve">Pan y esponjas </t>
  </si>
  <si>
    <t>Pizza y promo</t>
  </si>
  <si>
    <t>Mesa ping pong</t>
  </si>
  <si>
    <t>Bar</t>
  </si>
  <si>
    <t>Bar nicho</t>
  </si>
  <si>
    <t>agua</t>
  </si>
  <si>
    <t xml:space="preserve">Estacionamientos septiembre </t>
  </si>
  <si>
    <t>Entrada nico</t>
  </si>
  <si>
    <t>Other</t>
  </si>
  <si>
    <t>Piscos</t>
  </si>
  <si>
    <t>JabÃ³n lÃ­quido</t>
  </si>
  <si>
    <t>Paltas y huevos</t>
  </si>
  <si>
    <t>Pan y ampolleta</t>
  </si>
  <si>
    <t xml:space="preserve">Martita octubre </t>
  </si>
  <si>
    <t>Asturiazo atrasado (14 oct)</t>
  </si>
  <si>
    <t xml:space="preserve">Gc Septiembre </t>
  </si>
  <si>
    <t>Evaluacion gasfiter</t>
  </si>
  <si>
    <t>Saldo PucÃ³n</t>
  </si>
  <si>
    <t>Supermercado lunes</t>
  </si>
  <si>
    <t xml:space="preserve">Saldo renta </t>
  </si>
  <si>
    <t>Pan leche y huevo</t>
  </si>
  <si>
    <t>Pollo</t>
  </si>
  <si>
    <t xml:space="preserve">Estacionamientos octubre </t>
  </si>
  <si>
    <t>Compras asturiazo atrasado</t>
  </si>
  <si>
    <t>Streat Burguer</t>
  </si>
  <si>
    <t xml:space="preserve">Compras asado cabezon </t>
  </si>
  <si>
    <t>DIRECTV</t>
  </si>
  <si>
    <t>JabÃ³n</t>
  </si>
  <si>
    <t>Asado Chile - Honduras</t>
  </si>
  <si>
    <t>Asado circo</t>
  </si>
  <si>
    <t>Sergio's</t>
  </si>
  <si>
    <t>Gatorade + cereales</t>
  </si>
  <si>
    <t>Uber ida sabado</t>
  </si>
  <si>
    <t>Uber vuelta sabado</t>
  </si>
  <si>
    <t>GC octubre</t>
  </si>
  <si>
    <t>Tip y tap</t>
  </si>
  <si>
    <t>Toldo azul</t>
  </si>
  <si>
    <t xml:space="preserve">Detergente </t>
  </si>
  <si>
    <t>La Burguesia</t>
  </si>
  <si>
    <t>Estacionamientos noviembre</t>
  </si>
  <si>
    <t>Tenis</t>
  </si>
  <si>
    <t>Burger track</t>
  </si>
  <si>
    <t>Uber vuelta carola</t>
  </si>
  <si>
    <t>Mantequilla cafe</t>
  </si>
  <si>
    <t>Promo mauri</t>
  </si>
  <si>
    <t xml:space="preserve">Regalo martita </t>
  </si>
  <si>
    <t>Gifts</t>
  </si>
  <si>
    <t>Regalos conserjes</t>
  </si>
  <si>
    <t>Gc nov</t>
  </si>
  <si>
    <t>shampoo+jabon</t>
  </si>
  <si>
    <t>palta pan talllarines</t>
  </si>
  <si>
    <t>Chinoâ€™s</t>
  </si>
  <si>
    <t>Estacionamientos diciembre</t>
  </si>
  <si>
    <t>La burguesÃ­a</t>
  </si>
  <si>
    <t>Palta huevo pan pollo</t>
  </si>
  <si>
    <t>Comida y compras</t>
  </si>
  <si>
    <t xml:space="preserve">Pichanga y pelota </t>
  </si>
  <si>
    <t>Asado + promo</t>
  </si>
  <si>
    <t>Tiramisu</t>
  </si>
  <si>
    <t>Barbudo</t>
  </si>
  <si>
    <t>Asturiazo 2</t>
  </si>
  <si>
    <t>Asturiazo 1</t>
  </si>
  <si>
    <t>GC diciembre</t>
  </si>
  <si>
    <t>Posch</t>
  </si>
  <si>
    <t>Labarca</t>
  </si>
  <si>
    <t>Bernardo</t>
  </si>
  <si>
    <t>Waton</t>
  </si>
  <si>
    <t>Cable</t>
  </si>
  <si>
    <t>Wifi</t>
  </si>
  <si>
    <t>Electricidad</t>
  </si>
  <si>
    <t>Estacionamientos</t>
  </si>
  <si>
    <t>Categoria</t>
  </si>
  <si>
    <t>Gasto p/p</t>
  </si>
  <si>
    <t>Gasto Total</t>
  </si>
  <si>
    <t>Gasto dividido</t>
  </si>
  <si>
    <t>Año</t>
  </si>
  <si>
    <t>Mes</t>
  </si>
  <si>
    <t>Etiquetas de fila</t>
  </si>
  <si>
    <t>Total general</t>
  </si>
  <si>
    <t>Etiquetas de columna</t>
  </si>
  <si>
    <t>Suma de Gasto p/p</t>
  </si>
  <si>
    <t>Garantía</t>
  </si>
  <si>
    <t>Aspiradora</t>
  </si>
  <si>
    <t>TV</t>
  </si>
  <si>
    <t>Decos</t>
  </si>
  <si>
    <t>Inversion Fija</t>
  </si>
  <si>
    <t>Chao con esto</t>
  </si>
  <si>
    <t>Divide en</t>
  </si>
  <si>
    <t>p/p</t>
  </si>
  <si>
    <t>Total</t>
  </si>
  <si>
    <t>Promedios 2018 a la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</si>
</sst>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1" formatCode="_ * #,##0_ ;_ * \-#,##0_ ;_ * &quot;-&quot;_ ;_ @_ "/>
    <numFmt numFmtId="164" formatCode="_ * #,##0.0_ ;_ * \-#,##0.0_ ;_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  <xf numFmtId="0" fontId="16" fillId="0" borderId="10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42" fontId="16" fillId="0" borderId="10" xfId="2" applyFont="1" applyBorder="1" applyAlignment="1">
      <alignment horizontal="center"/>
    </xf>
    <xf numFmtId="42" fontId="0" fillId="0" borderId="0" xfId="2" applyFont="1" applyAlignment="1">
      <alignment horizontal="center"/>
    </xf>
    <xf numFmtId="41" fontId="0" fillId="0" borderId="0" xfId="0" pivotButton="1" applyNumberFormat="1"/>
    <xf numFmtId="4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  <xf numFmtId="0" fontId="0" fillId="0" borderId="0" xfId="0" pivotButton="1" applyAlignment="1">
      <alignment horizontal="center"/>
    </xf>
    <xf numFmtId="4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42" fontId="0" fillId="0" borderId="0" xfId="0" applyNumberFormat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1" fontId="16" fillId="0" borderId="10" xfId="0" applyNumberFormat="1" applyFont="1" applyBorder="1" applyAlignment="1">
      <alignment horizontal="center"/>
    </xf>
    <xf numFmtId="42" fontId="16" fillId="35" borderId="11" xfId="2" applyFont="1" applyFill="1" applyBorder="1" applyAlignment="1">
      <alignment horizontal="center"/>
    </xf>
    <xf numFmtId="41" fontId="0" fillId="0" borderId="0" xfId="1" applyFont="1" applyAlignment="1">
      <alignment horizontal="center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 [0]" xfId="1" builtinId="6"/>
    <cellStyle name="Moneda [0]" xfId="2" builtinId="7"/>
    <cellStyle name="Neutral" xfId="10" builtinId="28" customBuiltin="1"/>
    <cellStyle name="Normal" xfId="0" builtinId="0"/>
    <cellStyle name="Notas" xfId="17" builtinId="10" customBuiltin="1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33"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2" formatCode="_ &quot;$&quot;* #,##0_ ;_ &quot;$&quot;* \-#,##0_ ;_ &quot;$&quot;* &quot;-&quot;_ ;_ @_ 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osch Ponce" refreshedDate="43516.508220254633" createdVersion="6" refreshedVersion="6" minRefreshableVersion="3" recordCount="294" xr:uid="{00000000-000A-0000-FFFF-FFFF16000000}">
  <cacheSource type="worksheet">
    <worksheetSource ref="A1:M295" sheet="gastos recurrentes"/>
  </cacheSource>
  <cacheFields count="13">
    <cacheField name="Date" numFmtId="14">
      <sharedItems containsSemiMixedTypes="0" containsNonDate="0" containsDate="1" containsString="0" minDate="2017-08-03T00:00:00" maxDate="2019-02-01T00:00:00"/>
    </cacheField>
    <cacheField name="Añ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es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Description" numFmtId="0">
      <sharedItems/>
    </cacheField>
    <cacheField name="Categoria" numFmtId="0">
      <sharedItems count="11">
        <s v="Supermercado"/>
        <s v="Wifi"/>
        <s v="Gastos comunes"/>
        <s v="Aseo"/>
        <s v="Cable"/>
        <s v="Gas"/>
        <s v="Electricidad"/>
        <s v="Agua"/>
        <s v="Asturiazo"/>
        <s v="Estacionamientos"/>
        <s v="Pan"/>
      </sharedItems>
    </cacheField>
    <cacheField name="Gasto Total" numFmtId="42">
      <sharedItems containsSemiMixedTypes="0" containsString="0" containsNumber="1" containsInteger="1" minValue="590" maxValue="286638"/>
    </cacheField>
    <cacheField name="Gasto dividido" numFmtId="0">
      <sharedItems containsSemiMixedTypes="0" containsString="0" containsNumber="1" containsInteger="1" minValue="3" maxValue="4"/>
    </cacheField>
    <cacheField name="Gasto p/p" numFmtId="42">
      <sharedItems containsSemiMixedTypes="0" containsString="0" containsNumber="1" minValue="147.5" maxValue="71659.5"/>
    </cacheField>
    <cacheField name="Currency" numFmtId="0">
      <sharedItems/>
    </cacheField>
    <cacheField name="Posch" numFmtId="164">
      <sharedItems containsSemiMixedTypes="0" containsString="0" containsNumber="1" minValue="-59109.5" maxValue="214978.5"/>
    </cacheField>
    <cacheField name="Labarca" numFmtId="0">
      <sharedItems containsSemiMixedTypes="0" containsString="0" containsNumber="1" minValue="-71659.5" maxValue="139500"/>
    </cacheField>
    <cacheField name="Bernardo" numFmtId="0">
      <sharedItems containsSemiMixedTypes="0" containsString="0" containsNumber="1" minValue="-71659.5" maxValue="177328.5"/>
    </cacheField>
    <cacheField name="Waton" numFmtId="0">
      <sharedItems containsSemiMixedTypes="0" containsString="0" containsNumber="1" minValue="-71659.5" maxValue="42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osch Ponce" refreshedDate="43516.512136226855" createdVersion="6" refreshedVersion="6" minRefreshableVersion="3" recordCount="281" xr:uid="{00000000-000A-0000-FFFF-FFFF2A000000}">
  <cacheSource type="worksheet">
    <worksheetSource ref="A1:M282" sheet="gastos_recurrentes_sin_est"/>
  </cacheSource>
  <cacheFields count="13">
    <cacheField name="Date" numFmtId="14">
      <sharedItems containsSemiMixedTypes="0" containsNonDate="0" containsDate="1" containsString="0" minDate="2017-08-03T00:00:00" maxDate="2019-02-01T00:00:00"/>
    </cacheField>
    <cacheField name="Añ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es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Description" numFmtId="0">
      <sharedItems/>
    </cacheField>
    <cacheField name="Categoria" numFmtId="0">
      <sharedItems count="10">
        <s v="Supermercado"/>
        <s v="Wifi"/>
        <s v="Gastos comunes"/>
        <s v="Aseo"/>
        <s v="Cable"/>
        <s v="Gas"/>
        <s v="Electricidad"/>
        <s v="Agua"/>
        <s v="Asturiazo"/>
        <s v="Pan" u="1"/>
      </sharedItems>
    </cacheField>
    <cacheField name="Gasto Total" numFmtId="42">
      <sharedItems containsSemiMixedTypes="0" containsString="0" containsNumber="1" containsInteger="1" minValue="590" maxValue="286638"/>
    </cacheField>
    <cacheField name="Gasto dividido" numFmtId="0">
      <sharedItems containsSemiMixedTypes="0" containsString="0" containsNumber="1" containsInteger="1" minValue="3" maxValue="4"/>
    </cacheField>
    <cacheField name="Gasto p/p" numFmtId="42">
      <sharedItems containsSemiMixedTypes="0" containsString="0" containsNumber="1" minValue="147.5" maxValue="71659.5"/>
    </cacheField>
    <cacheField name="Currency" numFmtId="0">
      <sharedItems/>
    </cacheField>
    <cacheField name="Posch" numFmtId="164">
      <sharedItems containsSemiMixedTypes="0" containsString="0" containsNumber="1" minValue="-59109.5" maxValue="214978.5"/>
    </cacheField>
    <cacheField name="Labarca" numFmtId="0">
      <sharedItems containsSemiMixedTypes="0" containsString="0" containsNumber="1" minValue="-71659.5" maxValue="139500"/>
    </cacheField>
    <cacheField name="Bernardo" numFmtId="0">
      <sharedItems containsSemiMixedTypes="0" containsString="0" containsNumber="1" minValue="-71659.5" maxValue="177328.5"/>
    </cacheField>
    <cacheField name="Waton" numFmtId="0">
      <sharedItems containsSemiMixedTypes="0" containsString="0" containsNumber="1" minValue="-71659.5" maxValue="42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d v="2017-08-03T00:00:00"/>
    <x v="0"/>
    <x v="0"/>
    <s v="Compra semanal"/>
    <x v="0"/>
    <n v="39711"/>
    <n v="4"/>
    <n v="9927.75"/>
    <s v="CLP"/>
    <n v="-9927.75"/>
    <n v="-9927.75"/>
    <n v="29783.25"/>
    <n v="-9927.75"/>
  </r>
  <r>
    <d v="2017-08-15T00:00:00"/>
    <x v="0"/>
    <x v="0"/>
    <s v="Supermercado"/>
    <x v="0"/>
    <n v="30780"/>
    <n v="4"/>
    <n v="7695"/>
    <s v="CLP"/>
    <n v="-7695"/>
    <n v="-7695"/>
    <n v="23085"/>
    <n v="-7695"/>
  </r>
  <r>
    <d v="2017-08-17T00:00:00"/>
    <x v="0"/>
    <x v="0"/>
    <s v="VTR AGOSTO"/>
    <x v="1"/>
    <n v="23022"/>
    <n v="4"/>
    <n v="5755.5"/>
    <s v="CLP"/>
    <n v="-5755.5"/>
    <n v="-5755.5"/>
    <n v="-5755.5"/>
    <n v="17266.5"/>
  </r>
  <r>
    <d v="2017-08-23T00:00:00"/>
    <x v="0"/>
    <x v="0"/>
    <s v="Pan "/>
    <x v="0"/>
    <n v="590"/>
    <n v="4"/>
    <n v="147.5"/>
    <s v="CLP"/>
    <n v="-147.5"/>
    <n v="-147.5"/>
    <n v="442.5"/>
    <n v="-147.5"/>
  </r>
  <r>
    <d v="2017-08-24T00:00:00"/>
    <x v="0"/>
    <x v="0"/>
    <s v="GC julio + Enel"/>
    <x v="2"/>
    <n v="77470"/>
    <n v="4"/>
    <n v="19367.5"/>
    <s v="CLP"/>
    <n v="-19367.5"/>
    <n v="58102.5"/>
    <n v="-19367.5"/>
    <n v="-19367.5"/>
  </r>
  <r>
    <d v="2017-08-25T00:00:00"/>
    <x v="0"/>
    <x v="0"/>
    <s v="Chancho, servilletas y t. Nova"/>
    <x v="0"/>
    <n v="7135"/>
    <n v="4"/>
    <n v="1783.75"/>
    <s v="CLP"/>
    <n v="-1783.75"/>
    <n v="5351.25"/>
    <n v="-1783.75"/>
    <n v="-1783.75"/>
  </r>
  <r>
    <d v="2017-08-26T00:00:00"/>
    <x v="0"/>
    <x v="0"/>
    <s v="Super (sabado 26)"/>
    <x v="0"/>
    <n v="10192"/>
    <n v="4"/>
    <n v="2548"/>
    <s v="CLP"/>
    <n v="-2548"/>
    <n v="-2548"/>
    <n v="-2548"/>
    <n v="7644"/>
  </r>
  <r>
    <d v="2017-08-28T00:00:00"/>
    <x v="0"/>
    <x v="0"/>
    <s v="Lider. Reste poleranos mago ($5980) y yogures posch ($1080)"/>
    <x v="0"/>
    <n v="86836"/>
    <n v="4"/>
    <n v="21709"/>
    <s v="CLP"/>
    <n v="65127"/>
    <n v="-21709"/>
    <n v="-21709"/>
    <n v="-21709"/>
  </r>
  <r>
    <d v="2017-08-28T00:00:00"/>
    <x v="0"/>
    <x v="0"/>
    <s v="Pechugas de pollo congeladas"/>
    <x v="0"/>
    <n v="5999"/>
    <n v="4"/>
    <n v="1499.75"/>
    <s v="CLP"/>
    <n v="-1499.75"/>
    <n v="-1499.75"/>
    <n v="4499.25"/>
    <n v="-1499.75"/>
  </r>
  <r>
    <d v="2017-08-31T00:00:00"/>
    <x v="0"/>
    <x v="0"/>
    <s v="Sal parrillera"/>
    <x v="0"/>
    <n v="890"/>
    <n v="4"/>
    <n v="222.5"/>
    <s v="CLP"/>
    <n v="-222.5"/>
    <n v="667.5"/>
    <n v="-222.5"/>
    <n v="-222.5"/>
  </r>
  <r>
    <d v="2017-08-31T00:00:00"/>
    <x v="0"/>
    <x v="0"/>
    <s v="Martita "/>
    <x v="3"/>
    <n v="186000"/>
    <n v="4"/>
    <n v="46500"/>
    <s v="CLP"/>
    <n v="-46500"/>
    <n v="139500"/>
    <n v="-46500"/>
    <n v="-46500"/>
  </r>
  <r>
    <d v="2017-08-31T00:00:00"/>
    <x v="0"/>
    <x v="0"/>
    <s v="Direct TV"/>
    <x v="4"/>
    <n v="42523"/>
    <n v="3"/>
    <n v="14174.333333333334"/>
    <s v="CLP"/>
    <n v="-14174.34"/>
    <n v="-14174.33"/>
    <n v="-14174.33"/>
    <n v="42523"/>
  </r>
  <r>
    <d v="2017-09-02T00:00:00"/>
    <x v="0"/>
    <x v="1"/>
    <s v="Compras "/>
    <x v="0"/>
    <n v="2300"/>
    <n v="4"/>
    <n v="575"/>
    <s v="CLP"/>
    <n v="-575"/>
    <n v="-575"/>
    <n v="1725"/>
    <n v="-575"/>
  </r>
  <r>
    <d v="2017-09-04T00:00:00"/>
    <x v="0"/>
    <x v="1"/>
    <s v="Pollo pavo confort quinoa leche"/>
    <x v="0"/>
    <n v="18800"/>
    <n v="4"/>
    <n v="4700"/>
    <s v="CLP"/>
    <n v="-4700"/>
    <n v="-4700"/>
    <n v="-4700"/>
    <n v="14100"/>
  </r>
  <r>
    <d v="2017-09-08T00:00:00"/>
    <x v="0"/>
    <x v="1"/>
    <s v="2 bolsas de pan"/>
    <x v="0"/>
    <n v="3780"/>
    <n v="4"/>
    <n v="945"/>
    <s v="CLP"/>
    <n v="-945"/>
    <n v="-945"/>
    <n v="2835"/>
    <n v="-945"/>
  </r>
  <r>
    <d v="2017-09-10T00:00:00"/>
    <x v="0"/>
    <x v="1"/>
    <s v="Supermercado 09.09"/>
    <x v="0"/>
    <n v="11373"/>
    <n v="4"/>
    <n v="2843.25"/>
    <s v="CLP"/>
    <n v="-2843.25"/>
    <n v="-2843.25"/>
    <n v="8529.75"/>
    <n v="-2843.25"/>
  </r>
  <r>
    <d v="2017-09-11T00:00:00"/>
    <x v="0"/>
    <x v="1"/>
    <s v="Direct TV"/>
    <x v="4"/>
    <n v="33660"/>
    <n v="3"/>
    <n v="11220"/>
    <s v="CLP"/>
    <n v="-11220"/>
    <n v="-11220"/>
    <n v="-11220"/>
    <n v="33660"/>
  </r>
  <r>
    <d v="2017-09-11T00:00:00"/>
    <x v="0"/>
    <x v="1"/>
    <s v="Verduras y frutas SÃ¡bado 09/09"/>
    <x v="0"/>
    <n v="5572"/>
    <n v="4"/>
    <n v="1393"/>
    <s v="CLP"/>
    <n v="4179"/>
    <n v="-1393"/>
    <n v="-1393"/>
    <n v="-1393"/>
  </r>
  <r>
    <d v="2017-09-14T00:00:00"/>
    <x v="0"/>
    <x v="1"/>
    <s v="VTR Septiembre"/>
    <x v="1"/>
    <n v="16990"/>
    <n v="4"/>
    <n v="4247.5"/>
    <s v="CLP"/>
    <n v="-4247.5"/>
    <n v="-4247.5"/>
    <n v="-4247.5"/>
    <n v="12742.5"/>
  </r>
  <r>
    <d v="2017-09-21T00:00:00"/>
    <x v="0"/>
    <x v="1"/>
    <s v="GAS julio - agosto"/>
    <x v="5"/>
    <n v="7038"/>
    <n v="4"/>
    <n v="1759.5"/>
    <s v="CLP"/>
    <n v="-1759.5"/>
    <n v="-1759.5"/>
    <n v="-1759.5"/>
    <n v="5278.5"/>
  </r>
  <r>
    <d v="2017-09-22T00:00:00"/>
    <x v="0"/>
    <x v="1"/>
    <s v="Gastos comunes"/>
    <x v="2"/>
    <n v="219696"/>
    <n v="4"/>
    <n v="54924"/>
    <s v="CLP"/>
    <n v="-54924"/>
    <n v="-54924"/>
    <n v="164772"/>
    <n v="-54924"/>
  </r>
  <r>
    <d v="2017-09-22T00:00:00"/>
    <x v="0"/>
    <x v="1"/>
    <s v="Enel"/>
    <x v="6"/>
    <n v="19550"/>
    <n v="4"/>
    <n v="4887.5"/>
    <s v="CLP"/>
    <n v="-4887.5"/>
    <n v="-4887.5"/>
    <n v="-4887.5"/>
    <n v="14662.5"/>
  </r>
  <r>
    <d v="2017-09-22T00:00:00"/>
    <x v="0"/>
    <x v="1"/>
    <s v="AGUA Agosto"/>
    <x v="7"/>
    <n v="20782"/>
    <n v="4"/>
    <n v="5195.5"/>
    <s v="CLP"/>
    <n v="-5195.5"/>
    <n v="-5195.5"/>
    <n v="-5195.5"/>
    <n v="15586.5"/>
  </r>
  <r>
    <d v="2017-09-24T00:00:00"/>
    <x v="0"/>
    <x v="1"/>
    <s v="Compras unimarc 24 septiembre"/>
    <x v="0"/>
    <n v="9596"/>
    <n v="4"/>
    <n v="2399"/>
    <s v="CLP"/>
    <n v="-2399"/>
    <n v="-2399"/>
    <n v="7197"/>
    <n v="-2399"/>
  </r>
  <r>
    <d v="2017-09-24T00:00:00"/>
    <x v="0"/>
    <x v="1"/>
    <s v="Cilindro Abastible  "/>
    <x v="5"/>
    <n v="22200"/>
    <n v="4"/>
    <n v="5550"/>
    <s v="CLP"/>
    <n v="-5550"/>
    <n v="16650"/>
    <n v="-5550"/>
    <n v="-5550"/>
  </r>
  <r>
    <d v="2017-09-25T00:00:00"/>
    <x v="0"/>
    <x v="1"/>
    <s v="Agua Julio"/>
    <x v="7"/>
    <n v="13510"/>
    <n v="4"/>
    <n v="3377.5"/>
    <s v="CLP"/>
    <n v="-3377.5"/>
    <n v="-3377.5"/>
    <n v="-3377.5"/>
    <n v="10132.5"/>
  </r>
  <r>
    <d v="2017-09-27T00:00:00"/>
    <x v="0"/>
    <x v="1"/>
    <s v="2 lechuga, champiÃ±ones, 3 cebollas, 2 mallas de paltas"/>
    <x v="0"/>
    <n v="9878"/>
    <n v="4"/>
    <n v="2469.5"/>
    <s v="CLP"/>
    <n v="-2469.5"/>
    <n v="-2469.5"/>
    <n v="-2469.5"/>
    <n v="7408.5"/>
  </r>
  <r>
    <d v="2017-09-30T00:00:00"/>
    <x v="0"/>
    <x v="1"/>
    <s v="Punta ganso en reemplazo de pollos y chanchos"/>
    <x v="0"/>
    <n v="7505"/>
    <n v="4"/>
    <n v="1876.25"/>
    <s v="CLP"/>
    <n v="-1876.25"/>
    <n v="-1876.25"/>
    <n v="5628.75"/>
    <n v="-1876.25"/>
  </r>
  <r>
    <d v="2017-09-30T00:00:00"/>
    <x v="0"/>
    <x v="1"/>
    <s v="Martita sept. "/>
    <x v="3"/>
    <n v="120000"/>
    <n v="4"/>
    <n v="30000"/>
    <s v="CLP"/>
    <n v="-30000"/>
    <n v="90000"/>
    <n v="-30000"/>
    <n v="-30000"/>
  </r>
  <r>
    <d v="2017-09-30T00:00:00"/>
    <x v="0"/>
    <x v="1"/>
    <s v="Gas 5kilos"/>
    <x v="5"/>
    <n v="7400"/>
    <n v="4"/>
    <n v="1850"/>
    <s v="CLP"/>
    <n v="-1850"/>
    <n v="-1850"/>
    <n v="5550"/>
    <n v="-1850"/>
  </r>
  <r>
    <d v="2017-10-02T00:00:00"/>
    <x v="0"/>
    <x v="2"/>
    <s v="Detergente"/>
    <x v="0"/>
    <n v="10000"/>
    <n v="4"/>
    <n v="2500"/>
    <s v="CLP"/>
    <n v="-2500"/>
    <n v="-2500"/>
    <n v="-2500"/>
    <n v="7500"/>
  </r>
  <r>
    <d v="2017-10-08T00:00:00"/>
    <x v="0"/>
    <x v="2"/>
    <s v="Supermercado (Cornershop)"/>
    <x v="0"/>
    <n v="86352"/>
    <n v="4"/>
    <n v="21588"/>
    <s v="CLP"/>
    <n v="-21588"/>
    <n v="64764"/>
    <n v="-21588"/>
    <n v="-21588"/>
  </r>
  <r>
    <d v="2017-10-16T00:00:00"/>
    <x v="0"/>
    <x v="2"/>
    <s v="Paltas 2kg"/>
    <x v="0"/>
    <n v="5000"/>
    <n v="4"/>
    <n v="1250"/>
    <s v="CLP"/>
    <n v="-1250"/>
    <n v="3750"/>
    <n v="-1250"/>
    <n v="-1250"/>
  </r>
  <r>
    <d v="2017-10-16T00:00:00"/>
    <x v="0"/>
    <x v="2"/>
    <s v="Supermercado asado asturias vip"/>
    <x v="8"/>
    <n v="19582"/>
    <n v="4"/>
    <n v="4895.5"/>
    <s v="CLP"/>
    <n v="14686.5"/>
    <n v="-4895.5"/>
    <n v="-4895.5"/>
    <n v="-4895.5"/>
  </r>
  <r>
    <d v="2017-10-17T00:00:00"/>
    <x v="0"/>
    <x v="2"/>
    <s v="Frutas y Verduras"/>
    <x v="0"/>
    <n v="18100"/>
    <n v="4"/>
    <n v="4525"/>
    <s v="CLP"/>
    <n v="-4525"/>
    <n v="-4525"/>
    <n v="-4525"/>
    <n v="13575"/>
  </r>
  <r>
    <d v="2017-10-20T00:00:00"/>
    <x v="0"/>
    <x v="2"/>
    <s v="Tacos"/>
    <x v="0"/>
    <n v="17693"/>
    <n v="4"/>
    <n v="4423.25"/>
    <s v="CLP"/>
    <n v="-4423.25"/>
    <n v="-1923.25"/>
    <n v="-4423.25"/>
    <n v="10769.75"/>
  </r>
  <r>
    <d v="2017-10-21T00:00:00"/>
    <x v="0"/>
    <x v="2"/>
    <s v="Pan molde normal e integral"/>
    <x v="0"/>
    <n v="3780"/>
    <n v="4"/>
    <n v="945"/>
    <s v="CLP"/>
    <n v="-945"/>
    <n v="-945"/>
    <n v="2835"/>
    <n v="-945"/>
  </r>
  <r>
    <d v="2017-10-21T00:00:00"/>
    <x v="0"/>
    <x v="2"/>
    <s v="Pasta de diente y confort"/>
    <x v="0"/>
    <n v="8719"/>
    <n v="4"/>
    <n v="2179.75"/>
    <s v="CLP"/>
    <n v="-2179.75"/>
    <n v="-2179.75"/>
    <n v="6539.25"/>
    <n v="-2179.75"/>
  </r>
  <r>
    <d v="2017-10-25T00:00:00"/>
    <x v="0"/>
    <x v="2"/>
    <s v="Luz"/>
    <x v="6"/>
    <n v="10150"/>
    <n v="4"/>
    <n v="2537.5"/>
    <s v="CLP"/>
    <n v="-2537.5"/>
    <n v="-2537.5"/>
    <n v="-2537.5"/>
    <n v="7612.5"/>
  </r>
  <r>
    <d v="2017-10-25T00:00:00"/>
    <x v="0"/>
    <x v="2"/>
    <s v="Agua"/>
    <x v="7"/>
    <n v="17650"/>
    <n v="4"/>
    <n v="4412.5"/>
    <s v="CLP"/>
    <n v="-4412.5"/>
    <n v="-4412.5"/>
    <n v="-4412.5"/>
    <n v="13237.5"/>
  </r>
  <r>
    <d v="2017-10-25T00:00:00"/>
    <x v="0"/>
    <x v="2"/>
    <s v="VTR"/>
    <x v="1"/>
    <n v="16990"/>
    <n v="4"/>
    <n v="4247.5"/>
    <s v="CLP"/>
    <n v="-4247.5"/>
    <n v="-4247.5"/>
    <n v="-4247.5"/>
    <n v="12742.5"/>
  </r>
  <r>
    <d v="2017-10-25T00:00:00"/>
    <x v="0"/>
    <x v="2"/>
    <s v="DIRECT TV"/>
    <x v="4"/>
    <n v="40137"/>
    <n v="3"/>
    <n v="13379"/>
    <s v="CLP"/>
    <n v="-13379"/>
    <n v="-13379"/>
    <n v="-13379"/>
    <n v="40137"/>
  </r>
  <r>
    <d v="2017-10-26T00:00:00"/>
    <x v="0"/>
    <x v="2"/>
    <s v="Gastos comunes septiembre sin multa"/>
    <x v="2"/>
    <n v="236438"/>
    <n v="4"/>
    <n v="59109.5"/>
    <s v="CLP"/>
    <n v="-59109.5"/>
    <n v="-59109.5"/>
    <n v="177328.5"/>
    <n v="-59109.5"/>
  </r>
  <r>
    <d v="2017-10-26T00:00:00"/>
    <x v="0"/>
    <x v="2"/>
    <s v="Ketchup grande"/>
    <x v="0"/>
    <n v="2259"/>
    <n v="4"/>
    <n v="564.75"/>
    <s v="CLP"/>
    <n v="-564.75"/>
    <n v="-564.75"/>
    <n v="1694.25"/>
    <n v="-564.75"/>
  </r>
  <r>
    <d v="2017-10-31T00:00:00"/>
    <x v="0"/>
    <x v="2"/>
    <s v="Compra 31.10 unimarc"/>
    <x v="0"/>
    <n v="10204"/>
    <n v="4"/>
    <n v="2551"/>
    <s v="CLP"/>
    <n v="-2551"/>
    <n v="-2551"/>
    <n v="7653"/>
    <n v="-2551"/>
  </r>
  <r>
    <d v="2017-10-31T00:00:00"/>
    <x v="0"/>
    <x v="2"/>
    <s v="cebollas paltas atunes"/>
    <x v="0"/>
    <n v="6540"/>
    <n v="4"/>
    <n v="1635"/>
    <s v="CLP"/>
    <n v="-1635"/>
    <n v="-1635"/>
    <n v="-1635"/>
    <n v="4905"/>
  </r>
  <r>
    <d v="2017-10-31T00:00:00"/>
    <x v="0"/>
    <x v="2"/>
    <s v="Martita Octubre "/>
    <x v="3"/>
    <n v="150000"/>
    <n v="4"/>
    <n v="37500"/>
    <s v="CLP"/>
    <n v="-37500"/>
    <n v="112500"/>
    <n v="-37500"/>
    <n v="-37500"/>
  </r>
  <r>
    <d v="2017-11-03T00:00:00"/>
    <x v="0"/>
    <x v="3"/>
    <s v="Queso gouda"/>
    <x v="0"/>
    <n v="3651"/>
    <n v="4"/>
    <n v="912.75"/>
    <s v="CLP"/>
    <n v="-912.75"/>
    <n v="-912.75"/>
    <n v="2738.25"/>
    <n v="-912.75"/>
  </r>
  <r>
    <d v="2017-11-05T00:00:00"/>
    <x v="0"/>
    <x v="3"/>
    <s v="Balon de Gas"/>
    <x v="5"/>
    <n v="7600"/>
    <n v="4"/>
    <n v="1900"/>
    <s v="CLP"/>
    <n v="-1900"/>
    <n v="5700"/>
    <n v="-1900"/>
    <n v="-1900"/>
  </r>
  <r>
    <d v="2017-11-07T00:00:00"/>
    <x v="0"/>
    <x v="3"/>
    <s v="Cornershop"/>
    <x v="0"/>
    <n v="55166"/>
    <n v="4"/>
    <n v="13791.5"/>
    <s v="CLP"/>
    <n v="-13476.5"/>
    <n v="-14736.5"/>
    <n v="41689.5"/>
    <n v="-13476.5"/>
  </r>
  <r>
    <d v="2017-11-15T00:00:00"/>
    <x v="0"/>
    <x v="3"/>
    <s v="Supermercado"/>
    <x v="0"/>
    <n v="4685"/>
    <n v="4"/>
    <n v="1171.25"/>
    <s v="CLP"/>
    <n v="3513.75"/>
    <n v="-1171.25"/>
    <n v="-1171.25"/>
    <n v="-1171.25"/>
  </r>
  <r>
    <d v="2017-11-15T00:00:00"/>
    <x v="0"/>
    <x v="3"/>
    <s v="VTR"/>
    <x v="1"/>
    <n v="16990"/>
    <n v="4"/>
    <n v="4247.5"/>
    <s v="CLP"/>
    <n v="-4247.5"/>
    <n v="-4247.5"/>
    <n v="-4247.5"/>
    <n v="12742.5"/>
  </r>
  <r>
    <d v="2017-11-15T00:00:00"/>
    <x v="0"/>
    <x v="3"/>
    <s v="Agua"/>
    <x v="7"/>
    <n v="18870"/>
    <n v="4"/>
    <n v="4717.5"/>
    <s v="CLP"/>
    <n v="-4717.5"/>
    <n v="-4717.5"/>
    <n v="-4717.5"/>
    <n v="14152.5"/>
  </r>
  <r>
    <d v="2017-11-15T00:00:00"/>
    <x v="0"/>
    <x v="3"/>
    <s v="Gas"/>
    <x v="5"/>
    <n v="5787"/>
    <n v="4"/>
    <n v="1446.75"/>
    <s v="CLP"/>
    <n v="-1446.75"/>
    <n v="-1446.75"/>
    <n v="-1446.75"/>
    <n v="4340.25"/>
  </r>
  <r>
    <d v="2017-11-15T00:00:00"/>
    <x v="0"/>
    <x v="3"/>
    <s v="Enel"/>
    <x v="6"/>
    <n v="11700"/>
    <n v="4"/>
    <n v="2925"/>
    <s v="CLP"/>
    <n v="-2925"/>
    <n v="-2925"/>
    <n v="-2925"/>
    <n v="8775"/>
  </r>
  <r>
    <d v="2017-11-15T00:00:00"/>
    <x v="0"/>
    <x v="3"/>
    <s v="DIRECT TV"/>
    <x v="4"/>
    <n v="33660"/>
    <n v="3"/>
    <n v="11220"/>
    <s v="CLP"/>
    <n v="-11220"/>
    <n v="-11220"/>
    <n v="-11220"/>
    <n v="33660"/>
  </r>
  <r>
    <d v="2017-11-18T00:00:00"/>
    <x v="0"/>
    <x v="3"/>
    <s v="Pan"/>
    <x v="0"/>
    <n v="3880"/>
    <n v="4"/>
    <n v="970"/>
    <s v="CLP"/>
    <n v="-970"/>
    <n v="2910"/>
    <n v="-970"/>
    <n v="-970"/>
  </r>
  <r>
    <d v="2017-11-21T00:00:00"/>
    <x v="0"/>
    <x v="3"/>
    <s v="Supermercado"/>
    <x v="0"/>
    <n v="14826"/>
    <n v="4"/>
    <n v="3706.5"/>
    <s v="CLP"/>
    <n v="-3706.5"/>
    <n v="11119.5"/>
    <n v="-3706.5"/>
    <n v="-3706.5"/>
  </r>
  <r>
    <d v="2017-11-21T00:00:00"/>
    <x v="0"/>
    <x v="3"/>
    <s v="Paltas"/>
    <x v="0"/>
    <n v="2890"/>
    <n v="4"/>
    <n v="722.5"/>
    <s v="CLP"/>
    <n v="-722.5"/>
    <n v="-722.5"/>
    <n v="-722.5"/>
    <n v="2167.5"/>
  </r>
  <r>
    <d v="2017-11-23T00:00:00"/>
    <x v="0"/>
    <x v="3"/>
    <s v="Gastos comunes octubre"/>
    <x v="2"/>
    <n v="232080"/>
    <n v="4"/>
    <n v="58020"/>
    <s v="CLP"/>
    <n v="-58020"/>
    <n v="-58020"/>
    <n v="174060"/>
    <n v="-58020"/>
  </r>
  <r>
    <d v="2017-11-24T00:00:00"/>
    <x v="0"/>
    <x v="3"/>
    <s v="Vega Pelao Parke"/>
    <x v="0"/>
    <n v="27795"/>
    <n v="4"/>
    <n v="6948.75"/>
    <s v="CLP"/>
    <n v="-6948.75"/>
    <n v="-6948.75"/>
    <n v="-6948.75"/>
    <n v="20846.25"/>
  </r>
  <r>
    <d v="2017-11-24T00:00:00"/>
    <x v="0"/>
    <x v="3"/>
    <s v="Queso Noe"/>
    <x v="0"/>
    <n v="6960"/>
    <n v="4"/>
    <n v="1740"/>
    <s v="CLP"/>
    <n v="-1740"/>
    <n v="5220"/>
    <n v="-1740"/>
    <n v="-1740"/>
  </r>
  <r>
    <d v="2017-11-24T00:00:00"/>
    <x v="0"/>
    <x v="3"/>
    <s v="Supermercado Jumbo "/>
    <x v="0"/>
    <n v="40254"/>
    <n v="4"/>
    <n v="10063.5"/>
    <s v="CLP"/>
    <n v="30190.5"/>
    <n v="-10063.5"/>
    <n v="-10063.5"/>
    <n v="-10063.5"/>
  </r>
  <r>
    <d v="2017-11-28T00:00:00"/>
    <x v="0"/>
    <x v="3"/>
    <s v="Martita noviembre "/>
    <x v="3"/>
    <n v="120000"/>
    <n v="4"/>
    <n v="30000"/>
    <s v="CLP"/>
    <n v="-30000"/>
    <n v="90000"/>
    <n v="-30000"/>
    <n v="-30000"/>
  </r>
  <r>
    <d v="2017-11-28T00:00:00"/>
    <x v="0"/>
    <x v="3"/>
    <s v="Paltas"/>
    <x v="0"/>
    <n v="2890"/>
    <n v="4"/>
    <n v="722.5"/>
    <s v="CLP"/>
    <n v="-722.5"/>
    <n v="-722.5"/>
    <n v="-722.5"/>
    <n v="2167.5"/>
  </r>
  <r>
    <d v="2017-11-30T00:00:00"/>
    <x v="0"/>
    <x v="3"/>
    <s v="16 confrots mÃ¡s malla palta"/>
    <x v="0"/>
    <n v="13880"/>
    <n v="4"/>
    <n v="3470"/>
    <s v="CLP"/>
    <n v="-3470"/>
    <n v="-3470"/>
    <n v="-3470"/>
    <n v="10410"/>
  </r>
  <r>
    <d v="2017-12-04T00:00:00"/>
    <x v="0"/>
    <x v="4"/>
    <s v="Huevos y pan"/>
    <x v="0"/>
    <n v="5755"/>
    <n v="4"/>
    <n v="1438.75"/>
    <s v="CLP"/>
    <n v="-1438.75"/>
    <n v="-1438.75"/>
    <n v="4316.25"/>
    <n v="-1438.75"/>
  </r>
  <r>
    <d v="2017-12-11T00:00:00"/>
    <x v="0"/>
    <x v="4"/>
    <s v="Supermercado"/>
    <x v="0"/>
    <n v="7466"/>
    <n v="4"/>
    <n v="1866.5"/>
    <s v="CLP"/>
    <n v="5599.5"/>
    <n v="-1866.5"/>
    <n v="-1866.5"/>
    <n v="-1866.5"/>
  </r>
  <r>
    <d v="2017-12-11T00:00:00"/>
    <x v="0"/>
    <x v="4"/>
    <s v="Queso laminado"/>
    <x v="0"/>
    <n v="3690"/>
    <n v="4"/>
    <n v="922.5"/>
    <s v="CLP"/>
    <n v="-922.5"/>
    <n v="-922.5"/>
    <n v="2767.5"/>
    <n v="-922.5"/>
  </r>
  <r>
    <d v="2017-12-18T00:00:00"/>
    <x v="0"/>
    <x v="4"/>
    <s v="Cornershop"/>
    <x v="0"/>
    <n v="45995"/>
    <n v="4"/>
    <n v="11498.75"/>
    <s v="CLP"/>
    <n v="-11498.75"/>
    <n v="34496.25"/>
    <n v="-11498.75"/>
    <n v="-11498.75"/>
  </r>
  <r>
    <d v="2017-12-20T00:00:00"/>
    <x v="0"/>
    <x v="4"/>
    <s v="VTR"/>
    <x v="1"/>
    <n v="20990"/>
    <n v="4"/>
    <n v="5247.5"/>
    <s v="CLP"/>
    <n v="-5247.5"/>
    <n v="-5247.5"/>
    <n v="-5247.5"/>
    <n v="15742.5"/>
  </r>
  <r>
    <d v="2017-12-20T00:00:00"/>
    <x v="0"/>
    <x v="4"/>
    <s v="DIRECT TV"/>
    <x v="4"/>
    <n v="33660"/>
    <n v="3"/>
    <n v="11220"/>
    <s v="CLP"/>
    <n v="-11220"/>
    <n v="-11220"/>
    <n v="-11220"/>
    <n v="33660"/>
  </r>
  <r>
    <d v="2017-12-20T00:00:00"/>
    <x v="0"/>
    <x v="4"/>
    <s v="Enel"/>
    <x v="6"/>
    <n v="11250"/>
    <n v="4"/>
    <n v="2812.5"/>
    <s v="CLP"/>
    <n v="-2812.5"/>
    <n v="-2812.5"/>
    <n v="-2812.5"/>
    <n v="8437.5"/>
  </r>
  <r>
    <d v="2017-12-20T00:00:00"/>
    <x v="0"/>
    <x v="4"/>
    <s v="Agua"/>
    <x v="7"/>
    <n v="18120"/>
    <n v="4"/>
    <n v="4530"/>
    <s v="CLP"/>
    <n v="-4530"/>
    <n v="-4530"/>
    <n v="-4530"/>
    <n v="13590"/>
  </r>
  <r>
    <d v="2017-12-20T00:00:00"/>
    <x v="0"/>
    <x v="4"/>
    <s v="gastos comunes nov"/>
    <x v="2"/>
    <n v="208909"/>
    <n v="4"/>
    <n v="52227.25"/>
    <s v="CLP"/>
    <n v="156681.75"/>
    <n v="-52227.25"/>
    <n v="-52227.25"/>
    <n v="-52227.25"/>
  </r>
  <r>
    <d v="2017-12-22T00:00:00"/>
    <x v="0"/>
    <x v="4"/>
    <s v="Choclo"/>
    <x v="0"/>
    <n v="990"/>
    <n v="4"/>
    <n v="247.5"/>
    <s v="CLP"/>
    <n v="-247.5"/>
    <n v="-247.5"/>
    <n v="742.5"/>
    <n v="-247.5"/>
  </r>
  <r>
    <d v="2017-12-22T00:00:00"/>
    <x v="0"/>
    <x v="4"/>
    <s v="Super"/>
    <x v="0"/>
    <n v="10725"/>
    <n v="4"/>
    <n v="2681.25"/>
    <s v="CLP"/>
    <n v="-2681.25"/>
    <n v="-2681.25"/>
    <n v="-2681.25"/>
    <n v="8043.75"/>
  </r>
  <r>
    <d v="2017-12-26T00:00:00"/>
    <x v="0"/>
    <x v="4"/>
    <s v="Martita diciembre "/>
    <x v="3"/>
    <n v="120000"/>
    <n v="4"/>
    <n v="30000"/>
    <s v="CLP"/>
    <n v="-30000"/>
    <n v="90000"/>
    <n v="-30000"/>
    <n v="-30000"/>
  </r>
  <r>
    <d v="2017-12-28T00:00:00"/>
    <x v="0"/>
    <x v="4"/>
    <s v="Lechuga y palta "/>
    <x v="0"/>
    <n v="2456"/>
    <n v="4"/>
    <n v="614"/>
    <s v="CLP"/>
    <n v="-614"/>
    <n v="1842"/>
    <n v="-614"/>
    <n v="-614"/>
  </r>
  <r>
    <d v="2018-01-04T00:00:00"/>
    <x v="1"/>
    <x v="5"/>
    <s v="Pan y huevo"/>
    <x v="0"/>
    <n v="3839"/>
    <n v="4"/>
    <n v="959.75"/>
    <s v="CLP"/>
    <n v="-959.75"/>
    <n v="-959.75"/>
    <n v="2879.25"/>
    <n v="-959.75"/>
  </r>
  <r>
    <d v="2018-01-08T00:00:00"/>
    <x v="1"/>
    <x v="5"/>
    <s v="Paltas"/>
    <x v="0"/>
    <n v="2890"/>
    <n v="4"/>
    <n v="722.5"/>
    <s v="CLP"/>
    <n v="-722.5"/>
    <n v="-722.5"/>
    <n v="-722.5"/>
    <n v="2167.5"/>
  </r>
  <r>
    <d v="2018-01-10T00:00:00"/>
    <x v="1"/>
    <x v="5"/>
    <s v="Compras Martita"/>
    <x v="0"/>
    <n v="5100"/>
    <n v="4"/>
    <n v="1275"/>
    <s v="CLP"/>
    <n v="-1275"/>
    <n v="3825"/>
    <n v="-1275"/>
    <n v="-1275"/>
  </r>
  <r>
    <d v="2018-01-10T00:00:00"/>
    <x v="1"/>
    <x v="5"/>
    <s v="Detergente"/>
    <x v="0"/>
    <n v="10000"/>
    <n v="4"/>
    <n v="2500"/>
    <s v="CLP"/>
    <n v="-2500"/>
    <n v="-2500"/>
    <n v="-2500"/>
    <n v="7500"/>
  </r>
  <r>
    <d v="2018-01-10T00:00:00"/>
    <x v="1"/>
    <x v="5"/>
    <s v="Huevos unimarc"/>
    <x v="0"/>
    <n v="1899"/>
    <n v="4"/>
    <n v="474.75"/>
    <s v="CLP"/>
    <n v="-474.75"/>
    <n v="-474.75"/>
    <n v="1424.25"/>
    <n v="-474.75"/>
  </r>
  <r>
    <d v="2018-01-11T00:00:00"/>
    <x v="1"/>
    <x v="5"/>
    <s v="Cornershop"/>
    <x v="0"/>
    <n v="42366"/>
    <n v="4"/>
    <n v="10591.5"/>
    <s v="CLP"/>
    <n v="-10591.5"/>
    <n v="-10591.5"/>
    <n v="31774.5"/>
    <n v="-10591.5"/>
  </r>
  <r>
    <d v="2018-01-15T00:00:00"/>
    <x v="1"/>
    <x v="5"/>
    <s v="Supermercado"/>
    <x v="0"/>
    <n v="3377"/>
    <n v="4"/>
    <n v="844.25"/>
    <s v="CLP"/>
    <n v="2532.75"/>
    <n v="-844.25"/>
    <n v="-844.25"/>
    <n v="-844.25"/>
  </r>
  <r>
    <d v="2018-01-18T00:00:00"/>
    <x v="1"/>
    <x v="5"/>
    <s v="Direct TV"/>
    <x v="4"/>
    <n v="33660"/>
    <n v="3"/>
    <n v="11220"/>
    <s v="CLP"/>
    <n v="-11220"/>
    <n v="-11220"/>
    <n v="-11220"/>
    <n v="33660"/>
  </r>
  <r>
    <d v="2018-01-18T00:00:00"/>
    <x v="1"/>
    <x v="5"/>
    <s v="VTR"/>
    <x v="1"/>
    <n v="20990"/>
    <n v="4"/>
    <n v="5247.5"/>
    <s v="CLP"/>
    <n v="-5247.5"/>
    <n v="-5247.5"/>
    <n v="-5247.5"/>
    <n v="15742.5"/>
  </r>
  <r>
    <d v="2018-01-18T00:00:00"/>
    <x v="1"/>
    <x v="5"/>
    <s v="Enel"/>
    <x v="6"/>
    <n v="16450"/>
    <n v="4"/>
    <n v="4112.5"/>
    <s v="CLP"/>
    <n v="-4112.5"/>
    <n v="-4112.5"/>
    <n v="-4112.5"/>
    <n v="12337.5"/>
  </r>
  <r>
    <d v="2018-01-18T00:00:00"/>
    <x v="1"/>
    <x v="5"/>
    <s v="Agua"/>
    <x v="7"/>
    <n v="14720"/>
    <n v="4"/>
    <n v="3680"/>
    <s v="CLP"/>
    <n v="-3680"/>
    <n v="-3680"/>
    <n v="-3680"/>
    <n v="11040"/>
  </r>
  <r>
    <d v="2018-01-18T00:00:00"/>
    <x v="1"/>
    <x v="5"/>
    <s v="GC"/>
    <x v="2"/>
    <n v="210049"/>
    <n v="4"/>
    <n v="52512.25"/>
    <s v="CLP"/>
    <n v="157536.75"/>
    <n v="-52512.25"/>
    <n v="-52512.25"/>
    <n v="-52512.25"/>
  </r>
  <r>
    <d v="2018-01-19T00:00:00"/>
    <x v="1"/>
    <x v="5"/>
    <s v="Pan de molde"/>
    <x v="0"/>
    <n v="1890"/>
    <n v="4"/>
    <n v="472.5"/>
    <s v="CLP"/>
    <n v="-472.5"/>
    <n v="-472.5"/>
    <n v="1417.5"/>
    <n v="-472.5"/>
  </r>
  <r>
    <d v="2018-01-23T00:00:00"/>
    <x v="1"/>
    <x v="5"/>
    <s v="Supermercado 22/01"/>
    <x v="0"/>
    <n v="31889"/>
    <n v="4"/>
    <n v="7972.25"/>
    <s v="CLP"/>
    <n v="-7649"/>
    <n v="17137"/>
    <n v="-4139"/>
    <n v="-5349"/>
  </r>
  <r>
    <d v="2018-01-24T00:00:00"/>
    <x v="1"/>
    <x v="5"/>
    <s v="Estacionamientos diciembre "/>
    <x v="9"/>
    <n v="40000"/>
    <n v="4"/>
    <n v="10000"/>
    <s v="CLP"/>
    <n v="-20000"/>
    <n v="-20000"/>
    <n v="20000"/>
    <n v="20000"/>
  </r>
  <r>
    <d v="2018-01-28T00:00:00"/>
    <x v="1"/>
    <x v="5"/>
    <s v="Martita Enero"/>
    <x v="3"/>
    <n v="124000"/>
    <n v="4"/>
    <n v="31000"/>
    <s v="CLP"/>
    <n v="-31000"/>
    <n v="93000"/>
    <n v="-31000"/>
    <n v="-31000"/>
  </r>
  <r>
    <d v="2018-01-30T00:00:00"/>
    <x v="1"/>
    <x v="5"/>
    <s v="Pan"/>
    <x v="0"/>
    <n v="1890"/>
    <n v="4"/>
    <n v="472.5"/>
    <s v="CLP"/>
    <n v="-472.5"/>
    <n v="-472.5"/>
    <n v="-472.5"/>
    <n v="1417.5"/>
  </r>
  <r>
    <d v="2018-02-15T00:00:00"/>
    <x v="1"/>
    <x v="6"/>
    <s v="Unimarc"/>
    <x v="0"/>
    <n v="8712"/>
    <n v="4"/>
    <n v="2178"/>
    <s v="CLP"/>
    <n v="-2178"/>
    <n v="-2178"/>
    <n v="6534"/>
    <n v="-2178"/>
  </r>
  <r>
    <d v="2018-02-19T00:00:00"/>
    <x v="1"/>
    <x v="6"/>
    <s v="Enel"/>
    <x v="6"/>
    <n v="16600"/>
    <n v="4"/>
    <n v="4150"/>
    <s v="CLP"/>
    <n v="-4150"/>
    <n v="-4150"/>
    <n v="-4150"/>
    <n v="12450"/>
  </r>
  <r>
    <d v="2018-02-19T00:00:00"/>
    <x v="1"/>
    <x v="6"/>
    <s v="Agua"/>
    <x v="7"/>
    <n v="24940"/>
    <n v="4"/>
    <n v="6235"/>
    <s v="CLP"/>
    <n v="-6235"/>
    <n v="-6235"/>
    <n v="-6235"/>
    <n v="18705"/>
  </r>
  <r>
    <d v="2018-02-19T00:00:00"/>
    <x v="1"/>
    <x v="6"/>
    <s v="VTR"/>
    <x v="4"/>
    <n v="21116"/>
    <n v="3"/>
    <n v="7038.666666666667"/>
    <s v="CLP"/>
    <n v="-5279"/>
    <n v="-5279"/>
    <n v="-5279"/>
    <n v="15837"/>
  </r>
  <r>
    <d v="2018-02-21T00:00:00"/>
    <x v="1"/>
    <x v="6"/>
    <s v="Estacionamientos Enero"/>
    <x v="9"/>
    <n v="40000"/>
    <n v="4"/>
    <n v="10000"/>
    <s v="CLP"/>
    <n v="-20000"/>
    <n v="-20000"/>
    <n v="20000"/>
    <n v="20000"/>
  </r>
  <r>
    <d v="2018-02-21T00:00:00"/>
    <x v="1"/>
    <x v="6"/>
    <s v="Compras unimarc"/>
    <x v="0"/>
    <n v="11060"/>
    <n v="4"/>
    <n v="2765"/>
    <s v="CLP"/>
    <n v="-2765"/>
    <n v="-2765"/>
    <n v="8295"/>
    <n v="-2765"/>
  </r>
  <r>
    <d v="2018-02-26T00:00:00"/>
    <x v="1"/>
    <x v="6"/>
    <s v="Gc enero"/>
    <x v="2"/>
    <n v="219635"/>
    <n v="4"/>
    <n v="54908.75"/>
    <s v="CLP"/>
    <n v="164726.25"/>
    <n v="-54908.75"/>
    <n v="-54908.75"/>
    <n v="-54908.75"/>
  </r>
  <r>
    <d v="2018-02-26T00:00:00"/>
    <x v="1"/>
    <x v="6"/>
    <s v="Martita Febrero"/>
    <x v="3"/>
    <n v="93300"/>
    <n v="4"/>
    <n v="23325"/>
    <s v="CLP"/>
    <n v="-23325"/>
    <n v="69975"/>
    <n v="-23325"/>
    <n v="-23325"/>
  </r>
  <r>
    <d v="2018-02-27T00:00:00"/>
    <x v="1"/>
    <x v="6"/>
    <s v="Corner shop"/>
    <x v="0"/>
    <n v="20875"/>
    <n v="4"/>
    <n v="5218.75"/>
    <s v="CLP"/>
    <n v="-5218.75"/>
    <n v="-5218.75"/>
    <n v="15656.25"/>
    <n v="-5218.75"/>
  </r>
  <r>
    <d v="2018-02-28T00:00:00"/>
    <x v="1"/>
    <x v="6"/>
    <s v="Direct TV Feb"/>
    <x v="4"/>
    <n v="33660"/>
    <n v="3"/>
    <n v="11220"/>
    <s v="CLP"/>
    <n v="-11220"/>
    <n v="-11220"/>
    <n v="-11220"/>
    <n v="33660"/>
  </r>
  <r>
    <d v="2018-03-11T00:00:00"/>
    <x v="1"/>
    <x v="7"/>
    <s v="Compras"/>
    <x v="0"/>
    <n v="5104"/>
    <n v="4"/>
    <n v="1276"/>
    <s v="CLP"/>
    <n v="-1276"/>
    <n v="-1276"/>
    <n v="3828"/>
    <n v="-1276"/>
  </r>
  <r>
    <d v="2018-03-13T00:00:00"/>
    <x v="1"/>
    <x v="7"/>
    <s v="Compraa"/>
    <x v="0"/>
    <n v="16702"/>
    <n v="4"/>
    <n v="4175.5"/>
    <s v="CLP"/>
    <n v="-4175.5"/>
    <n v="-4175.5"/>
    <n v="12526.5"/>
    <n v="-4175.5"/>
  </r>
  <r>
    <d v="2018-03-14T00:00:00"/>
    <x v="1"/>
    <x v="7"/>
    <s v="Huevos y paltas"/>
    <x v="0"/>
    <n v="7400"/>
    <n v="4"/>
    <n v="1850"/>
    <s v="CLP"/>
    <n v="-1850"/>
    <n v="-1850"/>
    <n v="-1850"/>
    <n v="5550"/>
  </r>
  <r>
    <d v="2018-03-16T00:00:00"/>
    <x v="1"/>
    <x v="7"/>
    <s v="Estacionamientos febrero "/>
    <x v="9"/>
    <n v="40000"/>
    <n v="4"/>
    <n v="10000"/>
    <s v="CLP"/>
    <n v="-20000"/>
    <n v="-20000"/>
    <n v="20000"/>
    <n v="20000"/>
  </r>
  <r>
    <d v="2018-03-16T00:00:00"/>
    <x v="1"/>
    <x v="7"/>
    <s v="Paltas y limones"/>
    <x v="0"/>
    <n v="5580"/>
    <n v="4"/>
    <n v="1395"/>
    <s v="CLP"/>
    <n v="-1395"/>
    <n v="-1395"/>
    <n v="-1395"/>
    <n v="4185"/>
  </r>
  <r>
    <d v="2018-03-19T00:00:00"/>
    <x v="1"/>
    <x v="7"/>
    <s v="VTR"/>
    <x v="1"/>
    <n v="21116"/>
    <n v="4"/>
    <n v="5279"/>
    <s v="CLP"/>
    <n v="-5279"/>
    <n v="-5279"/>
    <n v="-5279"/>
    <n v="15837"/>
  </r>
  <r>
    <d v="2018-03-19T00:00:00"/>
    <x v="1"/>
    <x v="7"/>
    <s v="Direct TV"/>
    <x v="4"/>
    <n v="33660"/>
    <n v="3"/>
    <n v="11220"/>
    <s v="CLP"/>
    <n v="-11220"/>
    <n v="-11220"/>
    <n v="-11220"/>
    <n v="33660"/>
  </r>
  <r>
    <d v="2018-03-19T00:00:00"/>
    <x v="1"/>
    <x v="7"/>
    <s v="Enel"/>
    <x v="6"/>
    <n v="13300"/>
    <n v="4"/>
    <n v="3325"/>
    <s v="CLP"/>
    <n v="-3325"/>
    <n v="-3325"/>
    <n v="-3325"/>
    <n v="9975"/>
  </r>
  <r>
    <d v="2018-03-19T00:00:00"/>
    <x v="1"/>
    <x v="7"/>
    <s v="Gas"/>
    <x v="5"/>
    <n v="3587"/>
    <n v="4"/>
    <n v="896.75"/>
    <s v="CLP"/>
    <n v="-896.75"/>
    <n v="-896.75"/>
    <n v="-896.75"/>
    <n v="2690.25"/>
  </r>
  <r>
    <d v="2018-03-19T00:00:00"/>
    <x v="1"/>
    <x v="7"/>
    <s v="Agua qla"/>
    <x v="7"/>
    <n v="34450"/>
    <n v="4"/>
    <n v="8612.5"/>
    <s v="CLP"/>
    <n v="-8612.5"/>
    <n v="-8612.5"/>
    <n v="-8612.5"/>
    <n v="25837.5"/>
  </r>
  <r>
    <d v="2018-03-20T00:00:00"/>
    <x v="1"/>
    <x v="7"/>
    <s v="Unimarc"/>
    <x v="0"/>
    <n v="18223"/>
    <n v="4"/>
    <n v="4555.75"/>
    <s v="CLP"/>
    <n v="-4555.75"/>
    <n v="-4555.75"/>
    <n v="13667.25"/>
    <n v="-4555.75"/>
  </r>
  <r>
    <d v="2018-03-20T00:00:00"/>
    <x v="1"/>
    <x v="7"/>
    <s v="BalÃ³n de gas "/>
    <x v="5"/>
    <n v="7550"/>
    <n v="4"/>
    <n v="1887.5"/>
    <s v="CLP"/>
    <n v="-1887.5"/>
    <n v="5662.5"/>
    <n v="-1887.5"/>
    <n v="-1887.5"/>
  </r>
  <r>
    <d v="2018-03-23T00:00:00"/>
    <x v="1"/>
    <x v="7"/>
    <s v="Gc febrero"/>
    <x v="2"/>
    <n v="179449"/>
    <n v="4"/>
    <n v="44862.25"/>
    <s v="CLP"/>
    <n v="134586.75"/>
    <n v="-44862.25"/>
    <n v="-44862.25"/>
    <n v="-44862.25"/>
  </r>
  <r>
    <d v="2018-03-24T00:00:00"/>
    <x v="1"/>
    <x v="7"/>
    <s v="Supermercado "/>
    <x v="0"/>
    <n v="9970"/>
    <n v="4"/>
    <n v="2492.5"/>
    <s v="CLP"/>
    <n v="-2492.5"/>
    <n v="7477.5"/>
    <n v="-2492.5"/>
    <n v="-2492.5"/>
  </r>
  <r>
    <d v="2018-03-26T00:00:00"/>
    <x v="1"/>
    <x v="7"/>
    <s v="chino + paltas"/>
    <x v="0"/>
    <n v="26260"/>
    <n v="4"/>
    <n v="6565"/>
    <s v="CLP"/>
    <n v="-6565"/>
    <n v="-6565"/>
    <n v="-6565"/>
    <n v="19695"/>
  </r>
  <r>
    <d v="2018-03-26T00:00:00"/>
    <x v="1"/>
    <x v="7"/>
    <s v="Supermercado "/>
    <x v="0"/>
    <n v="8073"/>
    <n v="4"/>
    <n v="2018.25"/>
    <s v="CLP"/>
    <n v="-2018.25"/>
    <n v="6054.75"/>
    <n v="-2018.25"/>
    <n v="-2018.25"/>
  </r>
  <r>
    <d v="2018-03-26T00:00:00"/>
    <x v="1"/>
    <x v="7"/>
    <s v="Jabon "/>
    <x v="0"/>
    <n v="1690"/>
    <n v="4"/>
    <n v="422.5"/>
    <s v="CLP"/>
    <n v="-563.34"/>
    <n v="1690"/>
    <n v="-563.33000000000004"/>
    <n v="-563.33000000000004"/>
  </r>
  <r>
    <d v="2018-03-30T00:00:00"/>
    <x v="1"/>
    <x v="7"/>
    <s v="Palta y champiÃ±ones"/>
    <x v="0"/>
    <n v="4600"/>
    <n v="4"/>
    <n v="1150"/>
    <s v="CLP"/>
    <n v="-1150"/>
    <n v="-1150"/>
    <n v="-1150"/>
    <n v="3450"/>
  </r>
  <r>
    <d v="2018-03-31T00:00:00"/>
    <x v="1"/>
    <x v="7"/>
    <s v="Martita marzo"/>
    <x v="3"/>
    <n v="120000"/>
    <n v="4"/>
    <n v="30000"/>
    <s v="CLP"/>
    <n v="-30000"/>
    <n v="90000"/>
    <n v="-30000"/>
    <n v="-30000"/>
  </r>
  <r>
    <d v="2018-04-01T00:00:00"/>
    <x v="1"/>
    <x v="8"/>
    <s v="Supermercado "/>
    <x v="0"/>
    <n v="17549"/>
    <n v="4"/>
    <n v="4387.25"/>
    <s v="CLP"/>
    <n v="-4387.25"/>
    <n v="13161.75"/>
    <n v="-4387.25"/>
    <n v="-4387.25"/>
  </r>
  <r>
    <d v="2018-04-02T00:00:00"/>
    <x v="1"/>
    <x v="8"/>
    <s v="Huevos y leche"/>
    <x v="0"/>
    <n v="2869"/>
    <n v="4"/>
    <n v="717.25"/>
    <s v="CLP"/>
    <n v="-717.25"/>
    <n v="-717.25"/>
    <n v="2151.75"/>
    <n v="-717.25"/>
  </r>
  <r>
    <d v="2018-04-06T00:00:00"/>
    <x v="1"/>
    <x v="8"/>
    <s v="Supermercado"/>
    <x v="0"/>
    <n v="7769"/>
    <n v="4"/>
    <n v="1942.25"/>
    <s v="CLP"/>
    <n v="5826.75"/>
    <n v="-1942.25"/>
    <n v="-1942.25"/>
    <n v="-1942.25"/>
  </r>
  <r>
    <d v="2018-04-11T00:00:00"/>
    <x v="1"/>
    <x v="8"/>
    <s v="Balon de gas"/>
    <x v="5"/>
    <n v="7500"/>
    <n v="4"/>
    <n v="1875"/>
    <s v="CLP"/>
    <n v="-1875"/>
    <n v="5625"/>
    <n v="-1875"/>
    <n v="-1875"/>
  </r>
  <r>
    <d v="2018-04-11T00:00:00"/>
    <x v="1"/>
    <x v="8"/>
    <s v="detergente"/>
    <x v="0"/>
    <n v="10000"/>
    <n v="4"/>
    <n v="2500"/>
    <s v="CLP"/>
    <n v="-2500"/>
    <n v="-2500"/>
    <n v="-2500"/>
    <n v="7500"/>
  </r>
  <r>
    <d v="2018-04-12T00:00:00"/>
    <x v="1"/>
    <x v="8"/>
    <s v="carne paltas marraquetas"/>
    <x v="0"/>
    <n v="10179"/>
    <n v="4"/>
    <n v="2544.75"/>
    <s v="CLP"/>
    <n v="-2544.75"/>
    <n v="-2544.75"/>
    <n v="-2544.75"/>
    <n v="7634.25"/>
  </r>
  <r>
    <d v="2018-04-14T00:00:00"/>
    <x v="1"/>
    <x v="8"/>
    <s v="pan perfecto"/>
    <x v="0"/>
    <n v="1890"/>
    <n v="4"/>
    <n v="472.5"/>
    <s v="CLP"/>
    <n v="-472.5"/>
    <n v="-472.5"/>
    <n v="-472.5"/>
    <n v="1417.5"/>
  </r>
  <r>
    <d v="2018-04-17T00:00:00"/>
    <x v="1"/>
    <x v="8"/>
    <s v="Cornershop"/>
    <x v="0"/>
    <n v="50204"/>
    <n v="4"/>
    <n v="12551"/>
    <s v="CLP"/>
    <n v="-12551"/>
    <n v="-12551"/>
    <n v="37653"/>
    <n v="-12551"/>
  </r>
  <r>
    <d v="2018-04-18T00:00:00"/>
    <x v="1"/>
    <x v="8"/>
    <s v="VTR"/>
    <x v="1"/>
    <n v="21116"/>
    <n v="4"/>
    <n v="5279"/>
    <s v="CLP"/>
    <n v="-5279"/>
    <n v="-5279"/>
    <n v="-5279"/>
    <n v="15837"/>
  </r>
  <r>
    <d v="2018-04-18T00:00:00"/>
    <x v="1"/>
    <x v="8"/>
    <s v="Agua"/>
    <x v="7"/>
    <n v="16570"/>
    <n v="4"/>
    <n v="4142.5"/>
    <s v="CLP"/>
    <n v="-4142.5"/>
    <n v="-4142.5"/>
    <n v="-4142.5"/>
    <n v="12427.5"/>
  </r>
  <r>
    <d v="2018-04-18T00:00:00"/>
    <x v="1"/>
    <x v="8"/>
    <s v="Enel"/>
    <x v="6"/>
    <n v="16297"/>
    <n v="4"/>
    <n v="4074.25"/>
    <s v="CLP"/>
    <n v="-4074.25"/>
    <n v="-4074.25"/>
    <n v="-4074.25"/>
    <n v="12222.75"/>
  </r>
  <r>
    <d v="2018-04-18T00:00:00"/>
    <x v="1"/>
    <x v="8"/>
    <s v="Direct TV"/>
    <x v="4"/>
    <n v="33660"/>
    <n v="3"/>
    <n v="11220"/>
    <s v="CLP"/>
    <n v="-11220"/>
    <n v="-11220"/>
    <n v="-11220"/>
    <n v="33660"/>
  </r>
  <r>
    <d v="2018-04-21T00:00:00"/>
    <x v="1"/>
    <x v="8"/>
    <s v="Paltas"/>
    <x v="0"/>
    <n v="3390"/>
    <n v="4"/>
    <n v="847.5"/>
    <s v="CLP"/>
    <n v="2542.5"/>
    <n v="-847.5"/>
    <n v="-847.5"/>
    <n v="-847.5"/>
  </r>
  <r>
    <d v="2018-04-21T00:00:00"/>
    <x v="1"/>
    <x v="8"/>
    <s v="Cremas "/>
    <x v="0"/>
    <n v="5940"/>
    <n v="4"/>
    <n v="1485"/>
    <s v="CLP"/>
    <n v="-1485"/>
    <n v="4455"/>
    <n v="-1485"/>
    <n v="-1485"/>
  </r>
  <r>
    <d v="2018-04-23T00:00:00"/>
    <x v="1"/>
    <x v="8"/>
    <s v="Carne pollo ganso"/>
    <x v="0"/>
    <n v="9098"/>
    <n v="4"/>
    <n v="2274.5"/>
    <s v="CLP"/>
    <n v="6823.5"/>
    <n v="-2274.5"/>
    <n v="-2274.5"/>
    <n v="-2274.5"/>
  </r>
  <r>
    <d v="2018-04-24T00:00:00"/>
    <x v="1"/>
    <x v="8"/>
    <s v="Estacionamientos marzo"/>
    <x v="9"/>
    <n v="40000"/>
    <n v="4"/>
    <n v="10000"/>
    <s v="CLP"/>
    <n v="-20000"/>
    <n v="-20000"/>
    <n v="20000"/>
    <n v="20000"/>
  </r>
  <r>
    <d v="2018-04-24T00:00:00"/>
    <x v="1"/>
    <x v="8"/>
    <s v="Tacos y palta"/>
    <x v="0"/>
    <n v="15298"/>
    <n v="4"/>
    <n v="3824.5"/>
    <s v="CLP"/>
    <n v="-3824.5"/>
    <n v="-3824.5"/>
    <n v="-3824.5"/>
    <n v="11473.5"/>
  </r>
  <r>
    <d v="2018-04-28T00:00:00"/>
    <x v="1"/>
    <x v="8"/>
    <s v="Pan"/>
    <x v="0"/>
    <n v="3680"/>
    <n v="4"/>
    <n v="920"/>
    <s v="CLP"/>
    <n v="-920"/>
    <n v="-920"/>
    <n v="2760"/>
    <n v="-920"/>
  </r>
  <r>
    <d v="2018-04-29T00:00:00"/>
    <x v="1"/>
    <x v="8"/>
    <s v="Martita abril "/>
    <x v="3"/>
    <n v="150000"/>
    <n v="4"/>
    <n v="37500"/>
    <s v="CLP"/>
    <n v="112500"/>
    <n v="-37500"/>
    <n v="-37500"/>
    <n v="-37500"/>
  </r>
  <r>
    <d v="2018-04-30T00:00:00"/>
    <x v="1"/>
    <x v="8"/>
    <s v="Palta, champ lechuga"/>
    <x v="0"/>
    <n v="5488"/>
    <n v="4"/>
    <n v="1372"/>
    <s v="CLP"/>
    <n v="4116"/>
    <n v="-1372"/>
    <n v="-1372"/>
    <n v="-1372"/>
  </r>
  <r>
    <d v="2018-04-30T00:00:00"/>
    <x v="1"/>
    <x v="8"/>
    <s v="GC Marzo"/>
    <x v="2"/>
    <n v="221155"/>
    <n v="4"/>
    <n v="55288.75"/>
    <s v="CLP"/>
    <n v="165866.25"/>
    <n v="-55288.75"/>
    <n v="-55288.75"/>
    <n v="-55288.75"/>
  </r>
  <r>
    <d v="2018-05-06T00:00:00"/>
    <x v="1"/>
    <x v="9"/>
    <s v="Super"/>
    <x v="0"/>
    <n v="16827"/>
    <n v="4"/>
    <n v="4206.75"/>
    <s v="CLP"/>
    <n v="-4206.75"/>
    <n v="-4206.75"/>
    <n v="-4206.75"/>
    <n v="12620.25"/>
  </r>
  <r>
    <d v="2018-05-09T00:00:00"/>
    <x v="1"/>
    <x v="9"/>
    <s v="Huevos"/>
    <x v="0"/>
    <n v="3738"/>
    <n v="4"/>
    <n v="934.5"/>
    <s v="CLP"/>
    <n v="-934.5"/>
    <n v="-934.5"/>
    <n v="2803.5"/>
    <n v="-934.5"/>
  </r>
  <r>
    <d v="2018-05-11T00:00:00"/>
    <x v="1"/>
    <x v="9"/>
    <s v="Paltas huaso"/>
    <x v="0"/>
    <n v="6000"/>
    <n v="4"/>
    <n v="1500"/>
    <s v="CLP"/>
    <n v="-1500"/>
    <n v="4500"/>
    <n v="-1500"/>
    <n v="-1500"/>
  </r>
  <r>
    <d v="2018-05-15T00:00:00"/>
    <x v="1"/>
    <x v="9"/>
    <s v="Compras asturiazo"/>
    <x v="8"/>
    <n v="26004"/>
    <n v="4"/>
    <n v="6501"/>
    <s v="CLP"/>
    <n v="-6501"/>
    <n v="-6501"/>
    <n v="19503"/>
    <n v="-6501"/>
  </r>
  <r>
    <d v="2018-05-22T00:00:00"/>
    <x v="1"/>
    <x v="9"/>
    <s v="Estacionamientos Abril "/>
    <x v="9"/>
    <n v="40000"/>
    <n v="4"/>
    <n v="10000"/>
    <s v="CLP"/>
    <n v="-20000"/>
    <n v="-20000"/>
    <n v="20000"/>
    <n v="20000"/>
  </r>
  <r>
    <d v="2018-05-22T00:00:00"/>
    <x v="1"/>
    <x v="9"/>
    <s v="Cornershop"/>
    <x v="0"/>
    <n v="39200"/>
    <n v="4"/>
    <n v="9800"/>
    <s v="CLP"/>
    <n v="-9800"/>
    <n v="-9800"/>
    <n v="29400"/>
    <n v="-9800"/>
  </r>
  <r>
    <d v="2018-05-25T00:00:00"/>
    <x v="1"/>
    <x v="9"/>
    <s v="VTR"/>
    <x v="4"/>
    <n v="21116"/>
    <n v="3"/>
    <n v="7038.666666666667"/>
    <s v="CLP"/>
    <n v="-5279"/>
    <n v="-5279"/>
    <n v="-5279"/>
    <n v="15837"/>
  </r>
  <r>
    <d v="2018-05-25T00:00:00"/>
    <x v="1"/>
    <x v="9"/>
    <s v="mmmENEL"/>
    <x v="6"/>
    <n v="16700"/>
    <n v="4"/>
    <n v="4175"/>
    <s v="CLP"/>
    <n v="-4175"/>
    <n v="-4175"/>
    <n v="-4175"/>
    <n v="12525"/>
  </r>
  <r>
    <d v="2018-05-25T00:00:00"/>
    <x v="1"/>
    <x v="9"/>
    <s v="GAS"/>
    <x v="5"/>
    <n v="3719"/>
    <n v="4"/>
    <n v="929.75"/>
    <s v="CLP"/>
    <n v="-929.75"/>
    <n v="-929.75"/>
    <n v="-929.75"/>
    <n v="2789.25"/>
  </r>
  <r>
    <d v="2018-05-25T00:00:00"/>
    <x v="1"/>
    <x v="9"/>
    <s v="Agua"/>
    <x v="7"/>
    <n v="17830"/>
    <n v="4"/>
    <n v="4457.5"/>
    <s v="CLP"/>
    <n v="-4457.5"/>
    <n v="-4457.5"/>
    <n v="-4457.5"/>
    <n v="13372.5"/>
  </r>
  <r>
    <d v="2018-05-25T00:00:00"/>
    <x v="1"/>
    <x v="9"/>
    <s v="Carne y Queso Crema"/>
    <x v="0"/>
    <n v="8380"/>
    <n v="4"/>
    <n v="2095"/>
    <s v="CLP"/>
    <n v="-2095"/>
    <n v="-2095"/>
    <n v="-2095"/>
    <n v="6285"/>
  </r>
  <r>
    <d v="2018-05-25T00:00:00"/>
    <x v="1"/>
    <x v="9"/>
    <s v="Direct TV"/>
    <x v="4"/>
    <n v="38160"/>
    <n v="3"/>
    <n v="12720"/>
    <s v="CLP"/>
    <n v="-12720"/>
    <n v="-12720"/>
    <n v="-12720"/>
    <n v="38160"/>
  </r>
  <r>
    <d v="2018-05-26T00:00:00"/>
    <x v="1"/>
    <x v="9"/>
    <s v="Leche"/>
    <x v="0"/>
    <n v="819"/>
    <n v="4"/>
    <n v="204.75"/>
    <s v="CLP"/>
    <n v="-204.75"/>
    <n v="-204.75"/>
    <n v="614.25"/>
    <n v="-204.75"/>
  </r>
  <r>
    <d v="2018-05-27T00:00:00"/>
    <x v="1"/>
    <x v="9"/>
    <s v="Paltas"/>
    <x v="0"/>
    <n v="3780"/>
    <n v="4"/>
    <n v="945"/>
    <s v="CLP"/>
    <n v="-945"/>
    <n v="2835"/>
    <n v="-945"/>
    <n v="-945"/>
  </r>
  <r>
    <d v="2018-05-28T00:00:00"/>
    <x v="1"/>
    <x v="9"/>
    <s v="Martita mayo"/>
    <x v="3"/>
    <n v="120000"/>
    <n v="4"/>
    <n v="30000"/>
    <s v="CLP"/>
    <n v="-30000"/>
    <n v="90000"/>
    <n v="-30000"/>
    <n v="-30000"/>
  </r>
  <r>
    <d v="2018-05-29T00:00:00"/>
    <x v="1"/>
    <x v="9"/>
    <s v="Pollos"/>
    <x v="0"/>
    <n v="3581"/>
    <n v="4"/>
    <n v="895.25"/>
    <s v="CLP"/>
    <n v="-895.25"/>
    <n v="2685.75"/>
    <n v="-895.25"/>
    <n v="-895.25"/>
  </r>
  <r>
    <d v="2018-05-30T00:00:00"/>
    <x v="1"/>
    <x v="9"/>
    <s v="Gc abril"/>
    <x v="2"/>
    <n v="222762"/>
    <n v="4"/>
    <n v="55690.5"/>
    <s v="CLP"/>
    <n v="167071.5"/>
    <n v="-55690.5"/>
    <n v="-55690.5"/>
    <n v="-55690.5"/>
  </r>
  <r>
    <d v="2018-05-30T00:00:00"/>
    <x v="1"/>
    <x v="9"/>
    <s v="Huevos"/>
    <x v="0"/>
    <n v="2200"/>
    <n v="4"/>
    <n v="550"/>
    <s v="CLP"/>
    <n v="1650"/>
    <n v="-550"/>
    <n v="-550"/>
    <n v="-550"/>
  </r>
  <r>
    <d v="2018-06-05T00:00:00"/>
    <x v="1"/>
    <x v="10"/>
    <s v="Compras"/>
    <x v="0"/>
    <n v="4959"/>
    <n v="4"/>
    <n v="1239.75"/>
    <s v="CLP"/>
    <n v="-1239.75"/>
    <n v="-1239.75"/>
    <n v="3719.25"/>
    <n v="-1239.75"/>
  </r>
  <r>
    <d v="2018-06-05T00:00:00"/>
    <x v="1"/>
    <x v="10"/>
    <s v="Compras 03/06"/>
    <x v="0"/>
    <n v="30744"/>
    <n v="4"/>
    <n v="7686"/>
    <s v="CLP"/>
    <n v="-7686"/>
    <n v="23058"/>
    <n v="-7686"/>
    <n v="-7686"/>
  </r>
  <r>
    <d v="2018-06-06T00:00:00"/>
    <x v="1"/>
    <x v="10"/>
    <s v="Verduras y sal"/>
    <x v="0"/>
    <n v="3864"/>
    <n v="4"/>
    <n v="966"/>
    <s v="CLP"/>
    <n v="-966"/>
    <n v="-966"/>
    <n v="-966"/>
    <n v="2898"/>
  </r>
  <r>
    <d v="2018-06-06T00:00:00"/>
    <x v="1"/>
    <x v="10"/>
    <s v="Mantequilla harina aceite"/>
    <x v="0"/>
    <n v="3579"/>
    <n v="4"/>
    <n v="894.75"/>
    <s v="CLP"/>
    <n v="-894.75"/>
    <n v="-894.75"/>
    <n v="-894.75"/>
    <n v="2684.25"/>
  </r>
  <r>
    <d v="2018-06-07T00:00:00"/>
    <x v="1"/>
    <x v="10"/>
    <s v="Pasta de diente y champiÃ±ones"/>
    <x v="0"/>
    <n v="4968"/>
    <n v="4"/>
    <n v="1242"/>
    <s v="CLP"/>
    <n v="-1242"/>
    <n v="3726"/>
    <n v="-1242"/>
    <n v="-1242"/>
  </r>
  <r>
    <d v="2018-06-11T00:00:00"/>
    <x v="1"/>
    <x v="10"/>
    <s v="Estacionamientos mayo"/>
    <x v="9"/>
    <n v="40000"/>
    <n v="4"/>
    <n v="10000"/>
    <s v="CLP"/>
    <n v="-20000"/>
    <n v="-20000"/>
    <n v="20000"/>
    <n v="20000"/>
  </r>
  <r>
    <d v="2018-06-13T00:00:00"/>
    <x v="1"/>
    <x v="10"/>
    <s v="Asturiazo"/>
    <x v="8"/>
    <n v="32623"/>
    <n v="4"/>
    <n v="8155.75"/>
    <s v="CLP"/>
    <n v="-8155.75"/>
    <n v="-8155.75"/>
    <n v="24467.25"/>
    <n v="-8155.75"/>
  </r>
  <r>
    <d v="2018-06-14T00:00:00"/>
    <x v="1"/>
    <x v="10"/>
    <s v="Super"/>
    <x v="0"/>
    <n v="12203"/>
    <n v="4"/>
    <n v="3050.75"/>
    <s v="CLP"/>
    <n v="-3050.75"/>
    <n v="-3050.75"/>
    <n v="-3050.75"/>
    <n v="9152.25"/>
  </r>
  <r>
    <d v="2018-06-15T00:00:00"/>
    <x v="1"/>
    <x v="10"/>
    <s v="Verduras"/>
    <x v="0"/>
    <n v="3790"/>
    <n v="4"/>
    <n v="947.5"/>
    <s v="CLP"/>
    <n v="-947.5"/>
    <n v="-947.5"/>
    <n v="-947.5"/>
    <n v="2842.5"/>
  </r>
  <r>
    <d v="2018-06-18T00:00:00"/>
    <x v="1"/>
    <x v="10"/>
    <s v="Compras"/>
    <x v="0"/>
    <n v="11067"/>
    <n v="4"/>
    <n v="2766.75"/>
    <s v="CLP"/>
    <n v="-2766.75"/>
    <n v="-2766.75"/>
    <n v="8300.25"/>
    <n v="-2766.75"/>
  </r>
  <r>
    <d v="2018-06-21T00:00:00"/>
    <x v="1"/>
    <x v="10"/>
    <s v="Huevos"/>
    <x v="0"/>
    <n v="2590"/>
    <n v="4"/>
    <n v="647.5"/>
    <s v="CLP"/>
    <n v="-647.5"/>
    <n v="-647.5"/>
    <n v="-647.5"/>
    <n v="1942.5"/>
  </r>
  <r>
    <d v="2018-06-24T00:00:00"/>
    <x v="1"/>
    <x v="10"/>
    <s v="Supermercado"/>
    <x v="0"/>
    <n v="16665"/>
    <n v="4"/>
    <n v="4166.25"/>
    <s v="CLP"/>
    <n v="-4166.25"/>
    <n v="12498.75"/>
    <n v="-4166.25"/>
    <n v="-4166.25"/>
  </r>
  <r>
    <d v="2018-06-25T00:00:00"/>
    <x v="1"/>
    <x v="10"/>
    <s v="Gc mayo"/>
    <x v="2"/>
    <n v="244142"/>
    <n v="4"/>
    <n v="61035.5"/>
    <s v="CLP"/>
    <n v="183106.5"/>
    <n v="-61035.5"/>
    <n v="-61035.5"/>
    <n v="-61035.5"/>
  </r>
  <r>
    <d v="2018-06-25T00:00:00"/>
    <x v="1"/>
    <x v="10"/>
    <s v="Martita junio "/>
    <x v="3"/>
    <n v="120000"/>
    <n v="4"/>
    <n v="30000"/>
    <s v="CLP"/>
    <n v="-30000"/>
    <n v="90000"/>
    <n v="-30000"/>
    <n v="-30000"/>
  </r>
  <r>
    <d v="2018-06-26T00:00:00"/>
    <x v="1"/>
    <x v="10"/>
    <s v="Verduras asturiazo"/>
    <x v="8"/>
    <n v="9768"/>
    <n v="4"/>
    <n v="2442"/>
    <s v="CLP"/>
    <n v="6512"/>
    <n v="-3256"/>
    <n v="0"/>
    <n v="-3256"/>
  </r>
  <r>
    <d v="2018-06-26T00:00:00"/>
    <x v="1"/>
    <x v="10"/>
    <s v="ENEL"/>
    <x v="6"/>
    <n v="17270"/>
    <n v="4"/>
    <n v="4317.5"/>
    <s v="CLP"/>
    <n v="-4317.5"/>
    <n v="-4317.5"/>
    <n v="-4317.5"/>
    <n v="12952.5"/>
  </r>
  <r>
    <d v="2018-06-26T00:00:00"/>
    <x v="1"/>
    <x v="10"/>
    <s v="Agua"/>
    <x v="7"/>
    <n v="22020"/>
    <n v="4"/>
    <n v="5505"/>
    <s v="CLP"/>
    <n v="-5505"/>
    <n v="-5505"/>
    <n v="-5505"/>
    <n v="16515"/>
  </r>
  <r>
    <d v="2018-06-28T00:00:00"/>
    <x v="1"/>
    <x v="10"/>
    <s v="VTR"/>
    <x v="1"/>
    <n v="21116"/>
    <n v="4"/>
    <n v="5279"/>
    <s v="CLP"/>
    <n v="-5279"/>
    <n v="-5279"/>
    <n v="-5279"/>
    <n v="15837"/>
  </r>
  <r>
    <d v="2018-06-28T00:00:00"/>
    <x v="1"/>
    <x v="10"/>
    <s v="DIRECT TV"/>
    <x v="4"/>
    <n v="38160"/>
    <n v="3"/>
    <n v="12720"/>
    <s v="CLP"/>
    <n v="-12720"/>
    <n v="-12720"/>
    <n v="-12720"/>
    <n v="38160"/>
  </r>
  <r>
    <d v="2018-06-30T00:00:00"/>
    <x v="1"/>
    <x v="10"/>
    <s v="Huevos"/>
    <x v="0"/>
    <n v="3390"/>
    <n v="4"/>
    <n v="847.5"/>
    <s v="CLP"/>
    <n v="-847.5"/>
    <n v="-847.5"/>
    <n v="-847.5"/>
    <n v="2542.5"/>
  </r>
  <r>
    <d v="2018-07-05T00:00:00"/>
    <x v="1"/>
    <x v="11"/>
    <s v="Detergente"/>
    <x v="0"/>
    <n v="20000"/>
    <n v="4"/>
    <n v="5000"/>
    <s v="CLP"/>
    <n v="-5000"/>
    <n v="-5000"/>
    <n v="-5000"/>
    <n v="15000"/>
  </r>
  <r>
    <d v="2018-07-13T00:00:00"/>
    <x v="1"/>
    <x v="11"/>
    <s v="Super"/>
    <x v="0"/>
    <n v="7060"/>
    <n v="4"/>
    <n v="1765"/>
    <s v="CLP"/>
    <n v="-1765"/>
    <n v="-1765"/>
    <n v="-1765"/>
    <n v="5295"/>
  </r>
  <r>
    <d v="2018-07-13T00:00:00"/>
    <x v="1"/>
    <x v="11"/>
    <s v="Leche y sopas"/>
    <x v="0"/>
    <n v="3408"/>
    <n v="4"/>
    <n v="852"/>
    <s v="CLP"/>
    <n v="-852"/>
    <n v="-852"/>
    <n v="2556"/>
    <n v="-852"/>
  </r>
  <r>
    <d v="2018-07-14T00:00:00"/>
    <x v="1"/>
    <x v="11"/>
    <s v="Super"/>
    <x v="0"/>
    <n v="4953"/>
    <n v="4"/>
    <n v="1238.25"/>
    <s v="CLP"/>
    <n v="-1238.25"/>
    <n v="-1238.25"/>
    <n v="-1238.25"/>
    <n v="3714.75"/>
  </r>
  <r>
    <d v="2018-07-16T00:00:00"/>
    <x v="1"/>
    <x v="11"/>
    <s v="Super"/>
    <x v="0"/>
    <n v="39618"/>
    <n v="4"/>
    <n v="9904.5"/>
    <s v="CLP"/>
    <n v="-9904.5"/>
    <n v="-9904.5"/>
    <n v="-9904.5"/>
    <n v="29713.5"/>
  </r>
  <r>
    <d v="2018-07-19T00:00:00"/>
    <x v="1"/>
    <x v="11"/>
    <s v="VTR"/>
    <x v="1"/>
    <n v="21866"/>
    <n v="4"/>
    <n v="5466.5"/>
    <s v="CLP"/>
    <n v="-5466.5"/>
    <n v="-5466.5"/>
    <n v="-5466.5"/>
    <n v="16399.5"/>
  </r>
  <r>
    <d v="2018-07-19T00:00:00"/>
    <x v="1"/>
    <x v="11"/>
    <s v="Luz"/>
    <x v="6"/>
    <n v="21014"/>
    <n v="4"/>
    <n v="5253.5"/>
    <s v="CLP"/>
    <n v="-5253.5"/>
    <n v="-5253.5"/>
    <n v="-5253.5"/>
    <n v="15760.5"/>
  </r>
  <r>
    <d v="2018-07-19T00:00:00"/>
    <x v="1"/>
    <x v="11"/>
    <s v="GAS"/>
    <x v="5"/>
    <n v="6402"/>
    <n v="4"/>
    <n v="1600.5"/>
    <s v="CLP"/>
    <n v="-1600.5"/>
    <n v="-1600.5"/>
    <n v="-1600.5"/>
    <n v="4801.5"/>
  </r>
  <r>
    <d v="2018-07-19T00:00:00"/>
    <x v="1"/>
    <x v="11"/>
    <s v="Agua"/>
    <x v="7"/>
    <n v="17460"/>
    <n v="4"/>
    <n v="4365"/>
    <s v="CLP"/>
    <n v="-4365"/>
    <n v="-4365"/>
    <n v="-4365"/>
    <n v="13095"/>
  </r>
  <r>
    <d v="2018-07-19T00:00:00"/>
    <x v="1"/>
    <x v="11"/>
    <s v="DIRECT TV"/>
    <x v="4"/>
    <n v="38160"/>
    <n v="3"/>
    <n v="12720"/>
    <s v="CLP"/>
    <n v="-12720"/>
    <n v="-12720"/>
    <n v="-12720"/>
    <n v="38160"/>
  </r>
  <r>
    <d v="2018-07-23T00:00:00"/>
    <x v="1"/>
    <x v="11"/>
    <s v="Estacionamientos junio"/>
    <x v="9"/>
    <n v="40000"/>
    <n v="4"/>
    <n v="10000"/>
    <s v="CLP"/>
    <n v="-20000"/>
    <n v="-20000"/>
    <n v="20000"/>
    <n v="20000"/>
  </r>
  <r>
    <d v="2018-07-24T00:00:00"/>
    <x v="1"/>
    <x v="11"/>
    <s v="Asturiazo"/>
    <x v="8"/>
    <n v="14050"/>
    <n v="4"/>
    <n v="3512.5"/>
    <s v="CLP"/>
    <n v="-3512.5"/>
    <n v="-3512.5"/>
    <n v="10537.5"/>
    <n v="-3512.5"/>
  </r>
  <r>
    <d v="2018-07-29T00:00:00"/>
    <x v="1"/>
    <x v="11"/>
    <s v="Balon de gas"/>
    <x v="5"/>
    <n v="8150"/>
    <n v="4"/>
    <n v="2037.5"/>
    <s v="CLP"/>
    <n v="-2037.5"/>
    <n v="6112.5"/>
    <n v="-2037.5"/>
    <n v="-2037.5"/>
  </r>
  <r>
    <d v="2018-07-29T00:00:00"/>
    <x v="1"/>
    <x v="11"/>
    <s v="Pan"/>
    <x v="10"/>
    <n v="3180"/>
    <n v="4"/>
    <n v="795"/>
    <s v="CLP"/>
    <n v="-795"/>
    <n v="2385"/>
    <n v="-795"/>
    <n v="-795"/>
  </r>
  <r>
    <d v="2018-07-30T00:00:00"/>
    <x v="1"/>
    <x v="11"/>
    <s v="Martita julio"/>
    <x v="3"/>
    <n v="121000"/>
    <n v="4"/>
    <n v="30250"/>
    <s v="CLP"/>
    <n v="-30250"/>
    <n v="90750"/>
    <n v="-30250"/>
    <n v="-30250"/>
  </r>
  <r>
    <d v="2018-07-30T00:00:00"/>
    <x v="1"/>
    <x v="11"/>
    <s v="GC junio"/>
    <x v="2"/>
    <n v="244935"/>
    <n v="4"/>
    <n v="61233.75"/>
    <s v="CLP"/>
    <n v="183701.25"/>
    <n v="-61233.75"/>
    <n v="-61233.75"/>
    <n v="-61233.75"/>
  </r>
  <r>
    <d v="2018-07-30T00:00:00"/>
    <x v="1"/>
    <x v="11"/>
    <s v="Supermercado"/>
    <x v="0"/>
    <n v="6628"/>
    <n v="4"/>
    <n v="1657"/>
    <s v="CLP"/>
    <n v="4971"/>
    <n v="-1657"/>
    <n v="-1657"/>
    <n v="-1657"/>
  </r>
  <r>
    <d v="2018-08-06T00:00:00"/>
    <x v="1"/>
    <x v="0"/>
    <s v="Compras"/>
    <x v="0"/>
    <n v="7207"/>
    <n v="4"/>
    <n v="1801.75"/>
    <s v="CLP"/>
    <n v="-1801.75"/>
    <n v="-1801.75"/>
    <n v="5405.25"/>
    <n v="-1801.75"/>
  </r>
  <r>
    <d v="2018-08-13T00:00:00"/>
    <x v="1"/>
    <x v="0"/>
    <s v="Supermercado"/>
    <x v="0"/>
    <n v="28202"/>
    <n v="4"/>
    <n v="7050.5"/>
    <s v="CLP"/>
    <n v="-7050.5"/>
    <n v="21151.5"/>
    <n v="-7050.5"/>
    <n v="-7050.5"/>
  </r>
  <r>
    <d v="2018-08-13T00:00:00"/>
    <x v="1"/>
    <x v="0"/>
    <s v="Supermercado"/>
    <x v="0"/>
    <n v="7170"/>
    <n v="4"/>
    <n v="1792.5"/>
    <s v="CLP"/>
    <n v="5377.5"/>
    <n v="-1792.5"/>
    <n v="-1792.5"/>
    <n v="-1792.5"/>
  </r>
  <r>
    <d v="2018-08-21T00:00:00"/>
    <x v="1"/>
    <x v="0"/>
    <s v="Estacionamientos julio"/>
    <x v="9"/>
    <n v="40000"/>
    <n v="4"/>
    <n v="10000"/>
    <s v="CLP"/>
    <n v="-20000"/>
    <n v="-20000"/>
    <n v="20000"/>
    <n v="20000"/>
  </r>
  <r>
    <d v="2018-08-23T00:00:00"/>
    <x v="1"/>
    <x v="0"/>
    <s v="Compra"/>
    <x v="0"/>
    <n v="6070"/>
    <n v="4"/>
    <n v="1517.5"/>
    <s v="CLP"/>
    <n v="-1517.5"/>
    <n v="-1517.5"/>
    <n v="4552.5"/>
    <n v="-1517.5"/>
  </r>
  <r>
    <d v="2018-08-24T00:00:00"/>
    <x v="1"/>
    <x v="0"/>
    <s v="pollo, paltas, cebollas, pimenton zapallo italiano domingo pasado"/>
    <x v="0"/>
    <n v="7676"/>
    <n v="4"/>
    <n v="1919"/>
    <s v="CLP"/>
    <n v="-1919"/>
    <n v="-1919"/>
    <n v="-1919"/>
    <n v="5757"/>
  </r>
  <r>
    <d v="2018-08-24T00:00:00"/>
    <x v="1"/>
    <x v="0"/>
    <s v="VTR"/>
    <x v="1"/>
    <n v="21433"/>
    <n v="4"/>
    <n v="5358.25"/>
    <s v="CLP"/>
    <n v="-5358.25"/>
    <n v="-5358.25"/>
    <n v="-5358.25"/>
    <n v="16074.75"/>
  </r>
  <r>
    <d v="2018-08-24T00:00:00"/>
    <x v="1"/>
    <x v="0"/>
    <s v="DirectTV"/>
    <x v="4"/>
    <n v="38160"/>
    <n v="3"/>
    <n v="12720"/>
    <s v="CLP"/>
    <n v="-12720"/>
    <n v="-12720"/>
    <n v="-12720"/>
    <n v="38160"/>
  </r>
  <r>
    <d v="2018-08-24T00:00:00"/>
    <x v="1"/>
    <x v="0"/>
    <s v="enel"/>
    <x v="6"/>
    <n v="17985"/>
    <n v="4"/>
    <n v="4496.25"/>
    <s v="CLP"/>
    <n v="-4496.25"/>
    <n v="-4496.25"/>
    <n v="-4496.25"/>
    <n v="13488.75"/>
  </r>
  <r>
    <d v="2018-08-26T00:00:00"/>
    <x v="1"/>
    <x v="0"/>
    <s v="Pasta de diente"/>
    <x v="0"/>
    <n v="2590"/>
    <n v="4"/>
    <n v="647.5"/>
    <s v="CLP"/>
    <n v="-647.5"/>
    <n v="1942.5"/>
    <n v="-647.5"/>
    <n v="-647.5"/>
  </r>
  <r>
    <d v="2018-08-30T00:00:00"/>
    <x v="1"/>
    <x v="0"/>
    <s v="Agua Agosto"/>
    <x v="7"/>
    <n v="23390"/>
    <n v="4"/>
    <n v="5847.5"/>
    <s v="CLP"/>
    <n v="-5847.5"/>
    <n v="-5847.5"/>
    <n v="-5847.5"/>
    <n v="17542.5"/>
  </r>
  <r>
    <d v="2018-08-30T00:00:00"/>
    <x v="1"/>
    <x v="0"/>
    <s v="Super"/>
    <x v="0"/>
    <n v="4837"/>
    <n v="4"/>
    <n v="1209.25"/>
    <s v="CLP"/>
    <n v="-1209.25"/>
    <n v="-1209.25"/>
    <n v="-1209.25"/>
    <n v="3627.75"/>
  </r>
  <r>
    <d v="2018-08-30T00:00:00"/>
    <x v="1"/>
    <x v="0"/>
    <s v="Martita agosto "/>
    <x v="3"/>
    <n v="153000"/>
    <n v="4"/>
    <n v="38250"/>
    <s v="CLP"/>
    <n v="-38250"/>
    <n v="114750"/>
    <n v="-38250"/>
    <n v="-38250"/>
  </r>
  <r>
    <d v="2018-08-31T00:00:00"/>
    <x v="1"/>
    <x v="0"/>
    <s v="Gc julio"/>
    <x v="2"/>
    <n v="286638"/>
    <n v="4"/>
    <n v="71659.5"/>
    <s v="CLP"/>
    <n v="214978.5"/>
    <n v="-71659.5"/>
    <n v="-71659.5"/>
    <n v="-71659.5"/>
  </r>
  <r>
    <d v="2018-09-02T00:00:00"/>
    <x v="1"/>
    <x v="1"/>
    <s v="Compras super"/>
    <x v="0"/>
    <n v="19787"/>
    <n v="4"/>
    <n v="4946.75"/>
    <s v="CLP"/>
    <n v="-4946.75"/>
    <n v="14840.25"/>
    <n v="-4946.75"/>
    <n v="-4946.75"/>
  </r>
  <r>
    <d v="2018-09-04T00:00:00"/>
    <x v="1"/>
    <x v="1"/>
    <s v="Carne Asturiazo"/>
    <x v="8"/>
    <n v="8254"/>
    <n v="4"/>
    <n v="2063.5"/>
    <s v="CLP"/>
    <n v="0"/>
    <n v="5502.67"/>
    <n v="-2751.34"/>
    <n v="-2751.33"/>
  </r>
  <r>
    <d v="2018-09-06T00:00:00"/>
    <x v="1"/>
    <x v="1"/>
    <s v="Paltas y huevos "/>
    <x v="0"/>
    <n v="12000"/>
    <n v="4"/>
    <n v="3000"/>
    <s v="CLP"/>
    <n v="-3000"/>
    <n v="9000"/>
    <n v="-3000"/>
    <n v="-3000"/>
  </r>
  <r>
    <d v="2018-09-06T00:00:00"/>
    <x v="1"/>
    <x v="1"/>
    <s v="Estacionamientos agosto"/>
    <x v="9"/>
    <n v="40000"/>
    <n v="4"/>
    <n v="10000"/>
    <s v="CLP"/>
    <n v="-20000"/>
    <n v="-20000"/>
    <n v="20000"/>
    <n v="20000"/>
  </r>
  <r>
    <d v="2018-09-06T00:00:00"/>
    <x v="1"/>
    <x v="1"/>
    <s v="Cornershop"/>
    <x v="0"/>
    <n v="5000"/>
    <n v="4"/>
    <n v="1250"/>
    <s v="CLP"/>
    <n v="-1250"/>
    <n v="-1250"/>
    <n v="3750"/>
    <n v="-1250"/>
  </r>
  <r>
    <d v="2018-09-12T00:00:00"/>
    <x v="1"/>
    <x v="1"/>
    <s v="Asturiazo"/>
    <x v="8"/>
    <n v="6353"/>
    <n v="4"/>
    <n v="1588.25"/>
    <s v="CLP"/>
    <n v="0"/>
    <n v="-2117.67"/>
    <n v="-2117.66"/>
    <n v="4235.33"/>
  </r>
  <r>
    <d v="2018-09-14T00:00:00"/>
    <x v="1"/>
    <x v="1"/>
    <s v="Pan y huevos"/>
    <x v="0"/>
    <n v="3679"/>
    <n v="4"/>
    <n v="919.75"/>
    <s v="CLP"/>
    <n v="-919.75"/>
    <n v="-919.75"/>
    <n v="-919.75"/>
    <n v="2759.25"/>
  </r>
  <r>
    <d v="2018-09-21T00:00:00"/>
    <x v="1"/>
    <x v="1"/>
    <s v="Compras"/>
    <x v="0"/>
    <n v="9805"/>
    <n v="4"/>
    <n v="2451.25"/>
    <s v="CLP"/>
    <n v="-2451.25"/>
    <n v="-2451.25"/>
    <n v="7353.75"/>
    <n v="-2451.25"/>
  </r>
  <r>
    <d v="2018-09-24T00:00:00"/>
    <x v="1"/>
    <x v="1"/>
    <s v="Sobrecostillas"/>
    <x v="0"/>
    <n v="7438"/>
    <n v="4"/>
    <n v="1859.5"/>
    <s v="CLP"/>
    <n v="-1859.5"/>
    <n v="5578.5"/>
    <n v="-1859.5"/>
    <n v="-1859.5"/>
  </r>
  <r>
    <d v="2018-09-24T00:00:00"/>
    <x v="1"/>
    <x v="1"/>
    <s v="enel"/>
    <x v="6"/>
    <n v="15287"/>
    <n v="4"/>
    <n v="3821.75"/>
    <s v="CLP"/>
    <n v="-3821.75"/>
    <n v="-3821.75"/>
    <n v="-3821.75"/>
    <n v="11465.25"/>
  </r>
  <r>
    <d v="2018-09-24T00:00:00"/>
    <x v="1"/>
    <x v="1"/>
    <s v="gas"/>
    <x v="5"/>
    <n v="3885"/>
    <n v="4"/>
    <n v="971.25"/>
    <s v="CLP"/>
    <n v="-971.25"/>
    <n v="-971.25"/>
    <n v="-971.25"/>
    <n v="2913.75"/>
  </r>
  <r>
    <d v="2018-09-24T00:00:00"/>
    <x v="1"/>
    <x v="1"/>
    <s v="Agua"/>
    <x v="7"/>
    <n v="20790"/>
    <n v="4"/>
    <n v="5197.5"/>
    <s v="CLP"/>
    <n v="-5197.5"/>
    <n v="-5197.5"/>
    <n v="-5197.5"/>
    <n v="15592.5"/>
  </r>
  <r>
    <d v="2018-09-24T00:00:00"/>
    <x v="1"/>
    <x v="1"/>
    <s v="vtr"/>
    <x v="1"/>
    <n v="21433"/>
    <n v="4"/>
    <n v="5358.25"/>
    <s v="CLP"/>
    <n v="-5358.25"/>
    <n v="-5358.25"/>
    <n v="-5358.25"/>
    <n v="16074.75"/>
  </r>
  <r>
    <d v="2018-09-24T00:00:00"/>
    <x v="1"/>
    <x v="1"/>
    <s v="Direct TV"/>
    <x v="4"/>
    <n v="38160"/>
    <n v="3"/>
    <n v="12720"/>
    <s v="CLP"/>
    <n v="-12720"/>
    <n v="-12720"/>
    <n v="-12720"/>
    <n v="38160"/>
  </r>
  <r>
    <d v="2018-09-24T00:00:00"/>
    <x v="1"/>
    <x v="1"/>
    <s v="Asturiazo y confort"/>
    <x v="8"/>
    <n v="21004"/>
    <n v="4"/>
    <n v="5251"/>
    <s v="CLP"/>
    <n v="-5251"/>
    <n v="-5251"/>
    <n v="-5251"/>
    <n v="15753"/>
  </r>
  <r>
    <d v="2018-09-25T00:00:00"/>
    <x v="1"/>
    <x v="1"/>
    <s v="Chelas asturiazo"/>
    <x v="8"/>
    <n v="5250"/>
    <n v="4"/>
    <n v="1312.5"/>
    <s v="CLP"/>
    <n v="2625"/>
    <n v="-2625"/>
    <n v="0"/>
    <n v="0"/>
  </r>
  <r>
    <d v="2018-09-25T00:00:00"/>
    <x v="1"/>
    <x v="1"/>
    <s v="Gc agosto"/>
    <x v="2"/>
    <n v="270952"/>
    <n v="4"/>
    <n v="67738"/>
    <s v="CLP"/>
    <n v="203214"/>
    <n v="-67738"/>
    <n v="-67738"/>
    <n v="-67738"/>
  </r>
  <r>
    <d v="2018-09-27T00:00:00"/>
    <x v="1"/>
    <x v="1"/>
    <s v="Paltas"/>
    <x v="0"/>
    <n v="6000"/>
    <n v="4"/>
    <n v="1500"/>
    <s v="CLP"/>
    <n v="-1500"/>
    <n v="4500"/>
    <n v="-1500"/>
    <n v="-1500"/>
  </r>
  <r>
    <d v="2018-09-27T00:00:00"/>
    <x v="1"/>
    <x v="1"/>
    <s v="Martita septiembre "/>
    <x v="3"/>
    <n v="110000"/>
    <n v="4"/>
    <n v="27500"/>
    <s v="CLP"/>
    <n v="-27500"/>
    <n v="82500"/>
    <n v="-27500"/>
    <n v="-27500"/>
  </r>
  <r>
    <d v="2018-10-02T00:00:00"/>
    <x v="1"/>
    <x v="2"/>
    <s v="Pan molde"/>
    <x v="0"/>
    <n v="1999"/>
    <n v="4"/>
    <n v="499.75"/>
    <s v="CLP"/>
    <n v="1499.25"/>
    <n v="-499.75"/>
    <n v="-499.75"/>
    <n v="-499.75"/>
  </r>
  <r>
    <d v="2018-10-07T00:00:00"/>
    <x v="1"/>
    <x v="2"/>
    <s v="Compras"/>
    <x v="0"/>
    <n v="16172"/>
    <n v="4"/>
    <n v="4043"/>
    <s v="CLP"/>
    <n v="-4043"/>
    <n v="-4043"/>
    <n v="12129"/>
    <n v="-4043"/>
  </r>
  <r>
    <d v="2018-10-09T00:00:00"/>
    <x v="1"/>
    <x v="2"/>
    <s v="Paltas"/>
    <x v="0"/>
    <n v="6000"/>
    <n v="4"/>
    <n v="1500"/>
    <s v="CLP"/>
    <n v="-1500"/>
    <n v="4500"/>
    <n v="-1500"/>
    <n v="-1500"/>
  </r>
  <r>
    <d v="2018-10-13T00:00:00"/>
    <x v="1"/>
    <x v="2"/>
    <s v="Pan y esponjas "/>
    <x v="0"/>
    <n v="5538"/>
    <n v="4"/>
    <n v="1384.5"/>
    <s v="CLP"/>
    <n v="-1384.5"/>
    <n v="4153.5"/>
    <n v="-1384.5"/>
    <n v="-1384.5"/>
  </r>
  <r>
    <d v="2018-10-19T00:00:00"/>
    <x v="1"/>
    <x v="2"/>
    <s v="VTR"/>
    <x v="1"/>
    <n v="21433"/>
    <n v="4"/>
    <n v="5358.25"/>
    <s v="CLP"/>
    <n v="-5358.25"/>
    <n v="-5358.25"/>
    <n v="-5358.25"/>
    <n v="16074.75"/>
  </r>
  <r>
    <d v="2018-10-19T00:00:00"/>
    <x v="1"/>
    <x v="2"/>
    <s v="Luz"/>
    <x v="6"/>
    <n v="13324"/>
    <n v="4"/>
    <n v="3331"/>
    <s v="CLP"/>
    <n v="-3331"/>
    <n v="-3331"/>
    <n v="-3331"/>
    <n v="9993"/>
  </r>
  <r>
    <d v="2018-10-19T00:00:00"/>
    <x v="1"/>
    <x v="2"/>
    <s v="agua"/>
    <x v="7"/>
    <n v="15120"/>
    <n v="4"/>
    <n v="3780"/>
    <s v="CLP"/>
    <n v="-3780"/>
    <n v="-3780"/>
    <n v="-3780"/>
    <n v="11340"/>
  </r>
  <r>
    <d v="2018-10-19T00:00:00"/>
    <x v="1"/>
    <x v="2"/>
    <s v="DirectTV"/>
    <x v="4"/>
    <n v="38160"/>
    <n v="3"/>
    <n v="12720"/>
    <s v="CLP"/>
    <n v="-12720"/>
    <n v="-12720"/>
    <n v="-12720"/>
    <n v="38160"/>
  </r>
  <r>
    <d v="2018-10-20T00:00:00"/>
    <x v="1"/>
    <x v="2"/>
    <s v="Estacionamientos septiembre "/>
    <x v="9"/>
    <n v="40000"/>
    <n v="4"/>
    <n v="10000"/>
    <s v="CLP"/>
    <n v="-20000"/>
    <n v="-20000"/>
    <n v="20000"/>
    <n v="20000"/>
  </r>
  <r>
    <d v="2018-10-22T00:00:00"/>
    <x v="1"/>
    <x v="2"/>
    <s v="Cornershop"/>
    <x v="0"/>
    <n v="45975"/>
    <n v="4"/>
    <n v="11493.75"/>
    <s v="CLP"/>
    <n v="-11493.75"/>
    <n v="-11493.75"/>
    <n v="34481.25"/>
    <n v="-11493.75"/>
  </r>
  <r>
    <d v="2018-10-26T00:00:00"/>
    <x v="1"/>
    <x v="2"/>
    <s v="Paltas y huevos"/>
    <x v="0"/>
    <n v="10000"/>
    <n v="4"/>
    <n v="2500"/>
    <s v="CLP"/>
    <n v="-2500"/>
    <n v="7500"/>
    <n v="-2500"/>
    <n v="-2500"/>
  </r>
  <r>
    <d v="2018-10-28T00:00:00"/>
    <x v="1"/>
    <x v="2"/>
    <s v="Pan y ampolleta"/>
    <x v="0"/>
    <n v="5770"/>
    <n v="4"/>
    <n v="1442.5"/>
    <s v="CLP"/>
    <n v="-1442.5"/>
    <n v="4327.5"/>
    <n v="-1442.5"/>
    <n v="-1442.5"/>
  </r>
  <r>
    <d v="2018-10-30T00:00:00"/>
    <x v="1"/>
    <x v="2"/>
    <s v="Martita octubre "/>
    <x v="3"/>
    <n v="150000"/>
    <n v="4"/>
    <n v="37500"/>
    <s v="CLP"/>
    <n v="-37500"/>
    <n v="112500"/>
    <n v="-37500"/>
    <n v="-37500"/>
  </r>
  <r>
    <d v="2018-10-31T00:00:00"/>
    <x v="1"/>
    <x v="2"/>
    <s v="Asturiazo atrasado (14 oct)"/>
    <x v="8"/>
    <n v="44455"/>
    <n v="4"/>
    <n v="11113.75"/>
    <s v="CLP"/>
    <n v="33341.25"/>
    <n v="-11113.75"/>
    <n v="-11113.75"/>
    <n v="-11113.75"/>
  </r>
  <r>
    <d v="2018-10-31T00:00:00"/>
    <x v="1"/>
    <x v="2"/>
    <s v="Gc Septiembre "/>
    <x v="2"/>
    <n v="219946"/>
    <n v="4"/>
    <n v="54986.5"/>
    <s v="CLP"/>
    <n v="164959.5"/>
    <n v="-54986.5"/>
    <n v="-54986.5"/>
    <n v="-54986.5"/>
  </r>
  <r>
    <d v="2018-11-07T00:00:00"/>
    <x v="1"/>
    <x v="3"/>
    <s v="Supermercado lunes"/>
    <x v="0"/>
    <n v="13061"/>
    <n v="4"/>
    <n v="3265.25"/>
    <s v="CLP"/>
    <n v="-3265.25"/>
    <n v="-3265.25"/>
    <n v="-3265.25"/>
    <n v="9795.75"/>
  </r>
  <r>
    <d v="2018-11-12T00:00:00"/>
    <x v="1"/>
    <x v="3"/>
    <s v="Pan leche y huevo"/>
    <x v="0"/>
    <n v="4918"/>
    <n v="4"/>
    <n v="1229.5"/>
    <s v="CLP"/>
    <n v="-1229.5"/>
    <n v="-1229.5"/>
    <n v="-1229.5"/>
    <n v="3688.5"/>
  </r>
  <r>
    <d v="2018-11-13T00:00:00"/>
    <x v="1"/>
    <x v="3"/>
    <s v="Estacionamientos octubre "/>
    <x v="9"/>
    <n v="40000"/>
    <n v="4"/>
    <n v="10000"/>
    <s v="CLP"/>
    <n v="-20000"/>
    <n v="-20000"/>
    <n v="20000"/>
    <n v="20000"/>
  </r>
  <r>
    <d v="2018-11-13T00:00:00"/>
    <x v="1"/>
    <x v="3"/>
    <s v="Compras asturiazo atrasado"/>
    <x v="8"/>
    <n v="6440"/>
    <n v="4"/>
    <n v="1610"/>
    <s v="CLP"/>
    <n v="6440"/>
    <n v="0"/>
    <n v="0"/>
    <n v="-6440"/>
  </r>
  <r>
    <d v="2018-11-14T00:00:00"/>
    <x v="1"/>
    <x v="3"/>
    <s v="Compras unimarc"/>
    <x v="0"/>
    <n v="9764"/>
    <n v="4"/>
    <n v="2441"/>
    <s v="CLP"/>
    <n v="-2441"/>
    <n v="-2441"/>
    <n v="7323"/>
    <n v="-2441"/>
  </r>
  <r>
    <d v="2018-11-18T00:00:00"/>
    <x v="1"/>
    <x v="3"/>
    <s v="Pollo"/>
    <x v="0"/>
    <n v="4245"/>
    <n v="4"/>
    <n v="1061.25"/>
    <s v="CLP"/>
    <n v="3183.75"/>
    <n v="-1061.25"/>
    <n v="-1061.25"/>
    <n v="-1061.25"/>
  </r>
  <r>
    <d v="2018-11-19T00:00:00"/>
    <x v="1"/>
    <x v="3"/>
    <s v="enel"/>
    <x v="6"/>
    <n v="14393"/>
    <n v="4"/>
    <n v="3598.25"/>
    <s v="CLP"/>
    <n v="-3598.25"/>
    <n v="-3598.25"/>
    <n v="-3598.25"/>
    <n v="10794.75"/>
  </r>
  <r>
    <d v="2018-11-19T00:00:00"/>
    <x v="1"/>
    <x v="3"/>
    <s v="vtr"/>
    <x v="1"/>
    <n v="21433"/>
    <n v="4"/>
    <n v="5358.25"/>
    <s v="CLP"/>
    <n v="-5358.25"/>
    <n v="-5358.25"/>
    <n v="-5358.25"/>
    <n v="16074.75"/>
  </r>
  <r>
    <d v="2018-11-19T00:00:00"/>
    <x v="1"/>
    <x v="3"/>
    <s v="gas"/>
    <x v="5"/>
    <n v="4230"/>
    <n v="4"/>
    <n v="1057.5"/>
    <s v="CLP"/>
    <n v="-1057.5"/>
    <n v="-1057.5"/>
    <n v="-1057.5"/>
    <n v="3172.5"/>
  </r>
  <r>
    <d v="2018-11-19T00:00:00"/>
    <x v="1"/>
    <x v="3"/>
    <s v="agua"/>
    <x v="7"/>
    <n v="16540"/>
    <n v="4"/>
    <n v="4135"/>
    <s v="CLP"/>
    <n v="-4135"/>
    <n v="-4135"/>
    <n v="-4135"/>
    <n v="12405"/>
  </r>
  <r>
    <d v="2018-11-19T00:00:00"/>
    <x v="1"/>
    <x v="3"/>
    <s v="DIRECTV"/>
    <x v="4"/>
    <n v="38160"/>
    <n v="3"/>
    <n v="12720"/>
    <s v="CLP"/>
    <n v="-12720"/>
    <n v="-12720"/>
    <n v="-12720"/>
    <n v="38160"/>
  </r>
  <r>
    <d v="2018-11-19T00:00:00"/>
    <x v="1"/>
    <x v="3"/>
    <s v="Super"/>
    <x v="0"/>
    <n v="9782"/>
    <n v="4"/>
    <n v="2445.5"/>
    <s v="CLP"/>
    <n v="-2445.5"/>
    <n v="-2445.5"/>
    <n v="-2445.5"/>
    <n v="7336.5"/>
  </r>
  <r>
    <d v="2018-11-26T00:00:00"/>
    <x v="1"/>
    <x v="3"/>
    <s v="Supermercado"/>
    <x v="0"/>
    <n v="14989"/>
    <n v="4"/>
    <n v="3747.25"/>
    <s v="CLP"/>
    <n v="11241.75"/>
    <n v="-3747.25"/>
    <n v="-3747.25"/>
    <n v="926.67"/>
  </r>
  <r>
    <d v="2018-11-27T00:00:00"/>
    <x v="1"/>
    <x v="3"/>
    <s v="Asturiazo"/>
    <x v="8"/>
    <n v="25697"/>
    <n v="4"/>
    <n v="6424.25"/>
    <s v="CLP"/>
    <n v="-6424.25"/>
    <n v="-6424.25"/>
    <n v="-6424.25"/>
    <n v="-3747.25"/>
  </r>
  <r>
    <d v="2018-11-30T00:00:00"/>
    <x v="1"/>
    <x v="3"/>
    <s v="GC octubre"/>
    <x v="2"/>
    <n v="183904"/>
    <n v="4"/>
    <n v="45976"/>
    <s v="CLP"/>
    <n v="137928"/>
    <n v="-45976"/>
    <n v="-45976"/>
    <n v="19272.75"/>
  </r>
  <r>
    <d v="2018-12-01T00:00:00"/>
    <x v="1"/>
    <x v="4"/>
    <s v="Martita noviembre "/>
    <x v="3"/>
    <n v="120000"/>
    <n v="4"/>
    <n v="30000"/>
    <s v="CLP"/>
    <n v="-30000"/>
    <n v="90000"/>
    <n v="-30000"/>
    <n v="-45976"/>
  </r>
  <r>
    <d v="2018-12-10T00:00:00"/>
    <x v="1"/>
    <x v="4"/>
    <s v="Detergente "/>
    <x v="0"/>
    <n v="16700"/>
    <n v="4"/>
    <n v="4175"/>
    <s v="CLP"/>
    <n v="-4175"/>
    <n v="12525"/>
    <n v="-4175"/>
    <n v="-30000"/>
  </r>
  <r>
    <d v="2018-12-10T00:00:00"/>
    <x v="1"/>
    <x v="4"/>
    <s v="Estacionamientos noviembre"/>
    <x v="9"/>
    <n v="40000"/>
    <n v="4"/>
    <n v="10000"/>
    <s v="CLP"/>
    <n v="-20000"/>
    <n v="-20000"/>
    <n v="20000"/>
    <n v="-4175"/>
  </r>
  <r>
    <d v="2018-12-10T00:00:00"/>
    <x v="1"/>
    <x v="4"/>
    <s v="Cornershop"/>
    <x v="0"/>
    <n v="44931"/>
    <n v="4"/>
    <n v="11232.75"/>
    <s v="CLP"/>
    <n v="-11232.75"/>
    <n v="-11232.75"/>
    <n v="33698.25"/>
    <n v="20000"/>
  </r>
  <r>
    <d v="2018-12-11T00:00:00"/>
    <x v="1"/>
    <x v="4"/>
    <s v="Asturiazo"/>
    <x v="8"/>
    <n v="22732"/>
    <n v="4"/>
    <n v="5683"/>
    <s v="CLP"/>
    <n v="-5683"/>
    <n v="-5683"/>
    <n v="17049"/>
    <n v="-11232.75"/>
  </r>
  <r>
    <d v="2018-12-16T00:00:00"/>
    <x v="1"/>
    <x v="4"/>
    <s v="Supermercado "/>
    <x v="0"/>
    <n v="11873"/>
    <n v="4"/>
    <n v="2968.25"/>
    <s v="CLP"/>
    <n v="-2968.25"/>
    <n v="8904.75"/>
    <n v="-2968.25"/>
    <n v="-5683"/>
  </r>
  <r>
    <d v="2018-12-17T00:00:00"/>
    <x v="1"/>
    <x v="4"/>
    <s v="Super"/>
    <x v="0"/>
    <n v="8094"/>
    <n v="4"/>
    <n v="2023.5"/>
    <s v="CLP"/>
    <n v="-2023.5"/>
    <n v="-2023.5"/>
    <n v="-2023.5"/>
    <n v="-2968.25"/>
  </r>
  <r>
    <d v="2018-12-19T00:00:00"/>
    <x v="1"/>
    <x v="4"/>
    <s v="Direct TV"/>
    <x v="4"/>
    <n v="38160"/>
    <n v="3"/>
    <n v="12720"/>
    <s v="CLP"/>
    <n v="-12720"/>
    <n v="-12720"/>
    <n v="-12720"/>
    <n v="-2295"/>
  </r>
  <r>
    <d v="2018-12-19T00:00:00"/>
    <x v="1"/>
    <x v="4"/>
    <s v="Enel"/>
    <x v="6"/>
    <n v="16090"/>
    <n v="4"/>
    <n v="4022.5"/>
    <s v="CLP"/>
    <n v="-4022.5"/>
    <n v="-4022.5"/>
    <n v="-4022.5"/>
    <n v="38160"/>
  </r>
  <r>
    <d v="2018-12-19T00:00:00"/>
    <x v="1"/>
    <x v="4"/>
    <s v="Agua"/>
    <x v="7"/>
    <n v="19650"/>
    <n v="4"/>
    <n v="4912.5"/>
    <s v="CLP"/>
    <n v="-4912.5"/>
    <n v="-4912.5"/>
    <n v="-4912.5"/>
    <n v="12067.5"/>
  </r>
  <r>
    <d v="2018-12-19T00:00:00"/>
    <x v="1"/>
    <x v="4"/>
    <s v="Mantequilla cafe"/>
    <x v="0"/>
    <n v="4890"/>
    <n v="4"/>
    <n v="1222.5"/>
    <s v="CLP"/>
    <n v="-1222.5"/>
    <n v="-1222.5"/>
    <n v="-1222.5"/>
    <n v="14737.5"/>
  </r>
  <r>
    <d v="2018-12-19T00:00:00"/>
    <x v="1"/>
    <x v="4"/>
    <s v="VTR"/>
    <x v="1"/>
    <n v="21433"/>
    <n v="4"/>
    <n v="5358.25"/>
    <s v="CLP"/>
    <n v="-5358.25"/>
    <n v="-5358.25"/>
    <n v="-5358.25"/>
    <n v="3667.5"/>
  </r>
  <r>
    <d v="2018-12-31T00:00:00"/>
    <x v="1"/>
    <x v="4"/>
    <s v="Martita diciembre "/>
    <x v="3"/>
    <n v="120000"/>
    <n v="4"/>
    <n v="30000"/>
    <s v="CLP"/>
    <n v="-30000"/>
    <n v="90000"/>
    <n v="-30000"/>
    <n v="-5548.5"/>
  </r>
  <r>
    <d v="2019-01-01T00:00:00"/>
    <x v="2"/>
    <x v="5"/>
    <s v="Gc nov"/>
    <x v="2"/>
    <n v="226455"/>
    <n v="4"/>
    <n v="56613.75"/>
    <s v="CLP"/>
    <n v="169841.25"/>
    <n v="-56613.75"/>
    <n v="-56613.75"/>
    <n v="-30000"/>
  </r>
  <r>
    <d v="2019-01-02T00:00:00"/>
    <x v="2"/>
    <x v="5"/>
    <s v="palta pan talllarines"/>
    <x v="0"/>
    <n v="11649"/>
    <n v="4"/>
    <n v="2912.25"/>
    <s v="CLP"/>
    <n v="-2912.25"/>
    <n v="-2912.25"/>
    <n v="-2912.25"/>
    <n v="-56613.75"/>
  </r>
  <r>
    <d v="2019-01-04T00:00:00"/>
    <x v="2"/>
    <x v="5"/>
    <s v="Estacionamientos diciembre"/>
    <x v="9"/>
    <n v="40000"/>
    <n v="4"/>
    <n v="10000"/>
    <s v="CLP"/>
    <n v="-20000"/>
    <n v="-20000"/>
    <n v="20000"/>
    <n v="25182"/>
  </r>
  <r>
    <d v="2019-01-11T00:00:00"/>
    <x v="2"/>
    <x v="5"/>
    <s v="Compras"/>
    <x v="0"/>
    <n v="15649"/>
    <n v="4"/>
    <n v="3912.25"/>
    <s v="CLP"/>
    <n v="-3912.25"/>
    <n v="-3912.25"/>
    <n v="11736.75"/>
    <n v="3720"/>
  </r>
  <r>
    <d v="2019-01-11T00:00:00"/>
    <x v="2"/>
    <x v="5"/>
    <s v="Palta huevo pan pollo"/>
    <x v="0"/>
    <n v="16614"/>
    <n v="4"/>
    <n v="4153.5"/>
    <s v="CLP"/>
    <n v="-4153.5"/>
    <n v="-4153.5"/>
    <n v="-4153.5"/>
    <n v="8736.75"/>
  </r>
  <r>
    <d v="2019-01-20T00:00:00"/>
    <x v="2"/>
    <x v="5"/>
    <s v="Compras "/>
    <x v="0"/>
    <n v="15708"/>
    <n v="4"/>
    <n v="3927"/>
    <s v="CLP"/>
    <n v="-3927"/>
    <n v="11781"/>
    <n v="-3927"/>
    <n v="-3912.25"/>
  </r>
  <r>
    <d v="2019-01-25T00:00:00"/>
    <x v="2"/>
    <x v="5"/>
    <s v="VTR"/>
    <x v="4"/>
    <n v="21433"/>
    <n v="3"/>
    <n v="7144.333333333333"/>
    <s v="CLP"/>
    <n v="-5358.25"/>
    <n v="-5358.25"/>
    <n v="-5358.25"/>
    <n v="12460.5"/>
  </r>
  <r>
    <d v="2019-01-25T00:00:00"/>
    <x v="2"/>
    <x v="5"/>
    <s v="enel"/>
    <x v="6"/>
    <n v="14397"/>
    <n v="4"/>
    <n v="3599.25"/>
    <s v="CLP"/>
    <n v="-3599.25"/>
    <n v="-3599.25"/>
    <n v="-3599.25"/>
    <n v="-5100"/>
  </r>
  <r>
    <d v="2019-01-25T00:00:00"/>
    <x v="2"/>
    <x v="5"/>
    <s v="gas"/>
    <x v="5"/>
    <n v="5430"/>
    <n v="4"/>
    <n v="1357.5"/>
    <s v="CLP"/>
    <n v="-1357.5"/>
    <n v="-1357.5"/>
    <n v="-1357.5"/>
    <n v="-3927"/>
  </r>
  <r>
    <d v="2019-01-25T00:00:00"/>
    <x v="2"/>
    <x v="5"/>
    <s v="Agua"/>
    <x v="7"/>
    <n v="19650"/>
    <n v="4"/>
    <n v="4912.5"/>
    <s v="CLP"/>
    <n v="-4912.5"/>
    <n v="-4912.5"/>
    <n v="-4912.5"/>
    <n v="16074.75"/>
  </r>
  <r>
    <d v="2019-01-25T00:00:00"/>
    <x v="2"/>
    <x v="5"/>
    <s v="Direct TV"/>
    <x v="4"/>
    <n v="38169"/>
    <n v="3"/>
    <n v="12723"/>
    <s v="CLP"/>
    <n v="-12723"/>
    <n v="-12723"/>
    <n v="-12723"/>
    <n v="10797.75"/>
  </r>
  <r>
    <d v="2019-01-27T00:00:00"/>
    <x v="2"/>
    <x v="5"/>
    <s v="Martita Enero"/>
    <x v="3"/>
    <n v="153000"/>
    <n v="4"/>
    <n v="38250"/>
    <s v="CLP"/>
    <n v="-38250"/>
    <n v="114750"/>
    <n v="-38250"/>
    <n v="4072.5"/>
  </r>
  <r>
    <d v="2019-01-28T00:00:00"/>
    <x v="2"/>
    <x v="5"/>
    <s v="Compras"/>
    <x v="0"/>
    <n v="13528"/>
    <n v="4"/>
    <n v="3382"/>
    <s v="CLP"/>
    <n v="-3382"/>
    <n v="10146"/>
    <n v="-3382"/>
    <n v="14737.5"/>
  </r>
  <r>
    <d v="2019-01-29T00:00:00"/>
    <x v="2"/>
    <x v="5"/>
    <s v="Asturiazo"/>
    <x v="8"/>
    <n v="7383"/>
    <n v="4"/>
    <n v="1845.75"/>
    <s v="CLP"/>
    <n v="0"/>
    <n v="4922"/>
    <n v="-2461"/>
    <n v="38169"/>
  </r>
  <r>
    <d v="2019-01-31T00:00:00"/>
    <x v="2"/>
    <x v="5"/>
    <s v="Asturiazo 2"/>
    <x v="8"/>
    <n v="8870"/>
    <n v="4"/>
    <n v="2217.5"/>
    <s v="CLP"/>
    <n v="0"/>
    <n v="-2956.67"/>
    <n v="-2956.66"/>
    <n v="-38250"/>
  </r>
  <r>
    <d v="2019-01-31T00:00:00"/>
    <x v="2"/>
    <x v="5"/>
    <s v="Asturiazo 1"/>
    <x v="8"/>
    <n v="4834"/>
    <n v="4"/>
    <n v="1208.5"/>
    <s v="CLP"/>
    <n v="-1611.34"/>
    <n v="0"/>
    <n v="-1611.33"/>
    <n v="-3382"/>
  </r>
  <r>
    <d v="2019-01-31T00:00:00"/>
    <x v="2"/>
    <x v="5"/>
    <s v="GC diciembre"/>
    <x v="2"/>
    <n v="196623"/>
    <n v="4"/>
    <n v="49155.75"/>
    <s v="CLP"/>
    <n v="147467.25"/>
    <n v="-49155.75"/>
    <n v="-49155.75"/>
    <n v="-24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1">
  <r>
    <d v="2017-08-03T00:00:00"/>
    <x v="0"/>
    <x v="0"/>
    <s v="Compra semanal"/>
    <x v="0"/>
    <n v="39711"/>
    <n v="4"/>
    <n v="9927.75"/>
    <s v="CLP"/>
    <n v="-9927.75"/>
    <n v="-9927.75"/>
    <n v="29783.25"/>
    <n v="-9927.75"/>
  </r>
  <r>
    <d v="2017-08-15T00:00:00"/>
    <x v="0"/>
    <x v="0"/>
    <s v="Supermercado"/>
    <x v="0"/>
    <n v="30780"/>
    <n v="4"/>
    <n v="7695"/>
    <s v="CLP"/>
    <n v="-7695"/>
    <n v="-7695"/>
    <n v="23085"/>
    <n v="-7695"/>
  </r>
  <r>
    <d v="2017-08-17T00:00:00"/>
    <x v="0"/>
    <x v="0"/>
    <s v="VTR AGOSTO"/>
    <x v="1"/>
    <n v="23022"/>
    <n v="4"/>
    <n v="5755.5"/>
    <s v="CLP"/>
    <n v="-5755.5"/>
    <n v="-5755.5"/>
    <n v="-5755.5"/>
    <n v="17266.5"/>
  </r>
  <r>
    <d v="2017-08-23T00:00:00"/>
    <x v="0"/>
    <x v="0"/>
    <s v="Pan "/>
    <x v="0"/>
    <n v="590"/>
    <n v="4"/>
    <n v="147.5"/>
    <s v="CLP"/>
    <n v="-147.5"/>
    <n v="-147.5"/>
    <n v="442.5"/>
    <n v="-147.5"/>
  </r>
  <r>
    <d v="2017-08-24T00:00:00"/>
    <x v="0"/>
    <x v="0"/>
    <s v="GC julio + Enel"/>
    <x v="2"/>
    <n v="77470"/>
    <n v="4"/>
    <n v="19367.5"/>
    <s v="CLP"/>
    <n v="-19367.5"/>
    <n v="58102.5"/>
    <n v="-19367.5"/>
    <n v="-19367.5"/>
  </r>
  <r>
    <d v="2017-08-25T00:00:00"/>
    <x v="0"/>
    <x v="0"/>
    <s v="Chancho, servilletas y t. Nova"/>
    <x v="0"/>
    <n v="7135"/>
    <n v="4"/>
    <n v="1783.75"/>
    <s v="CLP"/>
    <n v="-1783.75"/>
    <n v="5351.25"/>
    <n v="-1783.75"/>
    <n v="-1783.75"/>
  </r>
  <r>
    <d v="2017-08-26T00:00:00"/>
    <x v="0"/>
    <x v="0"/>
    <s v="Super (sabado 26)"/>
    <x v="0"/>
    <n v="10192"/>
    <n v="4"/>
    <n v="2548"/>
    <s v="CLP"/>
    <n v="-2548"/>
    <n v="-2548"/>
    <n v="-2548"/>
    <n v="7644"/>
  </r>
  <r>
    <d v="2017-08-28T00:00:00"/>
    <x v="0"/>
    <x v="0"/>
    <s v="Lider. Reste poleranos mago ($5980) y yogures posch ($1080)"/>
    <x v="0"/>
    <n v="86836"/>
    <n v="4"/>
    <n v="21709"/>
    <s v="CLP"/>
    <n v="65127"/>
    <n v="-21709"/>
    <n v="-21709"/>
    <n v="-21709"/>
  </r>
  <r>
    <d v="2017-08-28T00:00:00"/>
    <x v="0"/>
    <x v="0"/>
    <s v="Pechugas de pollo congeladas"/>
    <x v="0"/>
    <n v="5999"/>
    <n v="4"/>
    <n v="1499.75"/>
    <s v="CLP"/>
    <n v="-1499.75"/>
    <n v="-1499.75"/>
    <n v="4499.25"/>
    <n v="-1499.75"/>
  </r>
  <r>
    <d v="2017-08-31T00:00:00"/>
    <x v="0"/>
    <x v="0"/>
    <s v="Sal parrillera"/>
    <x v="0"/>
    <n v="890"/>
    <n v="4"/>
    <n v="222.5"/>
    <s v="CLP"/>
    <n v="-222.5"/>
    <n v="667.5"/>
    <n v="-222.5"/>
    <n v="-222.5"/>
  </r>
  <r>
    <d v="2017-08-31T00:00:00"/>
    <x v="0"/>
    <x v="0"/>
    <s v="Martita "/>
    <x v="3"/>
    <n v="186000"/>
    <n v="4"/>
    <n v="46500"/>
    <s v="CLP"/>
    <n v="-46500"/>
    <n v="139500"/>
    <n v="-46500"/>
    <n v="-46500"/>
  </r>
  <r>
    <d v="2017-08-31T00:00:00"/>
    <x v="0"/>
    <x v="0"/>
    <s v="Direct TV"/>
    <x v="4"/>
    <n v="42523"/>
    <n v="3"/>
    <n v="14174.333333333334"/>
    <s v="CLP"/>
    <n v="-14174.34"/>
    <n v="-14174.33"/>
    <n v="-14174.33"/>
    <n v="42523"/>
  </r>
  <r>
    <d v="2017-09-02T00:00:00"/>
    <x v="0"/>
    <x v="1"/>
    <s v="Compras "/>
    <x v="0"/>
    <n v="2300"/>
    <n v="4"/>
    <n v="575"/>
    <s v="CLP"/>
    <n v="-575"/>
    <n v="-575"/>
    <n v="1725"/>
    <n v="-575"/>
  </r>
  <r>
    <d v="2017-09-04T00:00:00"/>
    <x v="0"/>
    <x v="1"/>
    <s v="Pollo pavo confort quinoa leche"/>
    <x v="0"/>
    <n v="18800"/>
    <n v="4"/>
    <n v="4700"/>
    <s v="CLP"/>
    <n v="-4700"/>
    <n v="-4700"/>
    <n v="-4700"/>
    <n v="14100"/>
  </r>
  <r>
    <d v="2017-09-08T00:00:00"/>
    <x v="0"/>
    <x v="1"/>
    <s v="2 bolsas de pan"/>
    <x v="0"/>
    <n v="3780"/>
    <n v="4"/>
    <n v="945"/>
    <s v="CLP"/>
    <n v="-945"/>
    <n v="-945"/>
    <n v="2835"/>
    <n v="-945"/>
  </r>
  <r>
    <d v="2017-09-10T00:00:00"/>
    <x v="0"/>
    <x v="1"/>
    <s v="Supermercado 09.09"/>
    <x v="0"/>
    <n v="11373"/>
    <n v="4"/>
    <n v="2843.25"/>
    <s v="CLP"/>
    <n v="-2843.25"/>
    <n v="-2843.25"/>
    <n v="8529.75"/>
    <n v="-2843.25"/>
  </r>
  <r>
    <d v="2017-09-11T00:00:00"/>
    <x v="0"/>
    <x v="1"/>
    <s v="Direct TV"/>
    <x v="4"/>
    <n v="33660"/>
    <n v="3"/>
    <n v="11220"/>
    <s v="CLP"/>
    <n v="-11220"/>
    <n v="-11220"/>
    <n v="-11220"/>
    <n v="33660"/>
  </r>
  <r>
    <d v="2017-09-11T00:00:00"/>
    <x v="0"/>
    <x v="1"/>
    <s v="Verduras y frutas SÃ¡bado 09/09"/>
    <x v="0"/>
    <n v="5572"/>
    <n v="4"/>
    <n v="1393"/>
    <s v="CLP"/>
    <n v="4179"/>
    <n v="-1393"/>
    <n v="-1393"/>
    <n v="-1393"/>
  </r>
  <r>
    <d v="2017-09-14T00:00:00"/>
    <x v="0"/>
    <x v="1"/>
    <s v="VTR Septiembre"/>
    <x v="1"/>
    <n v="16990"/>
    <n v="4"/>
    <n v="4247.5"/>
    <s v="CLP"/>
    <n v="-4247.5"/>
    <n v="-4247.5"/>
    <n v="-4247.5"/>
    <n v="12742.5"/>
  </r>
  <r>
    <d v="2017-09-21T00:00:00"/>
    <x v="0"/>
    <x v="1"/>
    <s v="GAS julio - agosto"/>
    <x v="5"/>
    <n v="7038"/>
    <n v="4"/>
    <n v="1759.5"/>
    <s v="CLP"/>
    <n v="-1759.5"/>
    <n v="-1759.5"/>
    <n v="-1759.5"/>
    <n v="5278.5"/>
  </r>
  <r>
    <d v="2017-09-22T00:00:00"/>
    <x v="0"/>
    <x v="1"/>
    <s v="Gastos comunes"/>
    <x v="2"/>
    <n v="219696"/>
    <n v="4"/>
    <n v="54924"/>
    <s v="CLP"/>
    <n v="-54924"/>
    <n v="-54924"/>
    <n v="164772"/>
    <n v="-54924"/>
  </r>
  <r>
    <d v="2017-09-22T00:00:00"/>
    <x v="0"/>
    <x v="1"/>
    <s v="Enel"/>
    <x v="6"/>
    <n v="19550"/>
    <n v="4"/>
    <n v="4887.5"/>
    <s v="CLP"/>
    <n v="-4887.5"/>
    <n v="-4887.5"/>
    <n v="-4887.5"/>
    <n v="14662.5"/>
  </r>
  <r>
    <d v="2017-09-22T00:00:00"/>
    <x v="0"/>
    <x v="1"/>
    <s v="AGUA Agosto"/>
    <x v="7"/>
    <n v="20782"/>
    <n v="4"/>
    <n v="5195.5"/>
    <s v="CLP"/>
    <n v="-5195.5"/>
    <n v="-5195.5"/>
    <n v="-5195.5"/>
    <n v="15586.5"/>
  </r>
  <r>
    <d v="2017-09-24T00:00:00"/>
    <x v="0"/>
    <x v="1"/>
    <s v="Compras unimarc 24 septiembre"/>
    <x v="0"/>
    <n v="9596"/>
    <n v="4"/>
    <n v="2399"/>
    <s v="CLP"/>
    <n v="-2399"/>
    <n v="-2399"/>
    <n v="7197"/>
    <n v="-2399"/>
  </r>
  <r>
    <d v="2017-09-24T00:00:00"/>
    <x v="0"/>
    <x v="1"/>
    <s v="Cilindro Abastible  "/>
    <x v="5"/>
    <n v="22200"/>
    <n v="4"/>
    <n v="5550"/>
    <s v="CLP"/>
    <n v="-5550"/>
    <n v="16650"/>
    <n v="-5550"/>
    <n v="-5550"/>
  </r>
  <r>
    <d v="2017-09-25T00:00:00"/>
    <x v="0"/>
    <x v="1"/>
    <s v="Agua Julio"/>
    <x v="7"/>
    <n v="13510"/>
    <n v="4"/>
    <n v="3377.5"/>
    <s v="CLP"/>
    <n v="-3377.5"/>
    <n v="-3377.5"/>
    <n v="-3377.5"/>
    <n v="10132.5"/>
  </r>
  <r>
    <d v="2017-09-27T00:00:00"/>
    <x v="0"/>
    <x v="1"/>
    <s v="2 lechuga, champiÃ±ones, 3 cebollas, 2 mallas de paltas"/>
    <x v="0"/>
    <n v="9878"/>
    <n v="4"/>
    <n v="2469.5"/>
    <s v="CLP"/>
    <n v="-2469.5"/>
    <n v="-2469.5"/>
    <n v="-2469.5"/>
    <n v="7408.5"/>
  </r>
  <r>
    <d v="2017-09-30T00:00:00"/>
    <x v="0"/>
    <x v="1"/>
    <s v="Punta ganso en reemplazo de pollos y chanchos"/>
    <x v="0"/>
    <n v="7505"/>
    <n v="4"/>
    <n v="1876.25"/>
    <s v="CLP"/>
    <n v="-1876.25"/>
    <n v="-1876.25"/>
    <n v="5628.75"/>
    <n v="-1876.25"/>
  </r>
  <r>
    <d v="2017-09-30T00:00:00"/>
    <x v="0"/>
    <x v="1"/>
    <s v="Martita sept. "/>
    <x v="3"/>
    <n v="120000"/>
    <n v="4"/>
    <n v="30000"/>
    <s v="CLP"/>
    <n v="-30000"/>
    <n v="90000"/>
    <n v="-30000"/>
    <n v="-30000"/>
  </r>
  <r>
    <d v="2017-09-30T00:00:00"/>
    <x v="0"/>
    <x v="1"/>
    <s v="Gas 5kilos"/>
    <x v="5"/>
    <n v="7400"/>
    <n v="4"/>
    <n v="1850"/>
    <s v="CLP"/>
    <n v="-1850"/>
    <n v="-1850"/>
    <n v="5550"/>
    <n v="-1850"/>
  </r>
  <r>
    <d v="2017-10-02T00:00:00"/>
    <x v="0"/>
    <x v="2"/>
    <s v="Detergente"/>
    <x v="0"/>
    <n v="10000"/>
    <n v="4"/>
    <n v="2500"/>
    <s v="CLP"/>
    <n v="-2500"/>
    <n v="-2500"/>
    <n v="-2500"/>
    <n v="7500"/>
  </r>
  <r>
    <d v="2017-10-08T00:00:00"/>
    <x v="0"/>
    <x v="2"/>
    <s v="Supermercado (Cornershop)"/>
    <x v="0"/>
    <n v="86352"/>
    <n v="4"/>
    <n v="21588"/>
    <s v="CLP"/>
    <n v="-21588"/>
    <n v="64764"/>
    <n v="-21588"/>
    <n v="-21588"/>
  </r>
  <r>
    <d v="2017-10-16T00:00:00"/>
    <x v="0"/>
    <x v="2"/>
    <s v="Paltas 2kg"/>
    <x v="0"/>
    <n v="5000"/>
    <n v="4"/>
    <n v="1250"/>
    <s v="CLP"/>
    <n v="-1250"/>
    <n v="3750"/>
    <n v="-1250"/>
    <n v="-1250"/>
  </r>
  <r>
    <d v="2017-10-16T00:00:00"/>
    <x v="0"/>
    <x v="2"/>
    <s v="Supermercado asado asturias vip"/>
    <x v="8"/>
    <n v="19582"/>
    <n v="4"/>
    <n v="4895.5"/>
    <s v="CLP"/>
    <n v="14686.5"/>
    <n v="-4895.5"/>
    <n v="-4895.5"/>
    <n v="-4895.5"/>
  </r>
  <r>
    <d v="2017-10-17T00:00:00"/>
    <x v="0"/>
    <x v="2"/>
    <s v="Frutas y Verduras"/>
    <x v="0"/>
    <n v="18100"/>
    <n v="4"/>
    <n v="4525"/>
    <s v="CLP"/>
    <n v="-4525"/>
    <n v="-4525"/>
    <n v="-4525"/>
    <n v="13575"/>
  </r>
  <r>
    <d v="2017-10-20T00:00:00"/>
    <x v="0"/>
    <x v="2"/>
    <s v="Tacos"/>
    <x v="0"/>
    <n v="17693"/>
    <n v="4"/>
    <n v="4423.25"/>
    <s v="CLP"/>
    <n v="-4423.25"/>
    <n v="-1923.25"/>
    <n v="-4423.25"/>
    <n v="10769.75"/>
  </r>
  <r>
    <d v="2017-10-21T00:00:00"/>
    <x v="0"/>
    <x v="2"/>
    <s v="Pan molde normal e integral"/>
    <x v="0"/>
    <n v="3780"/>
    <n v="4"/>
    <n v="945"/>
    <s v="CLP"/>
    <n v="-945"/>
    <n v="-945"/>
    <n v="2835"/>
    <n v="-945"/>
  </r>
  <r>
    <d v="2017-10-21T00:00:00"/>
    <x v="0"/>
    <x v="2"/>
    <s v="Pasta de diente y confort"/>
    <x v="0"/>
    <n v="8719"/>
    <n v="4"/>
    <n v="2179.75"/>
    <s v="CLP"/>
    <n v="-2179.75"/>
    <n v="-2179.75"/>
    <n v="6539.25"/>
    <n v="-2179.75"/>
  </r>
  <r>
    <d v="2017-10-25T00:00:00"/>
    <x v="0"/>
    <x v="2"/>
    <s v="Luz"/>
    <x v="6"/>
    <n v="10150"/>
    <n v="4"/>
    <n v="2537.5"/>
    <s v="CLP"/>
    <n v="-2537.5"/>
    <n v="-2537.5"/>
    <n v="-2537.5"/>
    <n v="7612.5"/>
  </r>
  <r>
    <d v="2017-10-25T00:00:00"/>
    <x v="0"/>
    <x v="2"/>
    <s v="Agua"/>
    <x v="7"/>
    <n v="17650"/>
    <n v="4"/>
    <n v="4412.5"/>
    <s v="CLP"/>
    <n v="-4412.5"/>
    <n v="-4412.5"/>
    <n v="-4412.5"/>
    <n v="13237.5"/>
  </r>
  <r>
    <d v="2017-10-25T00:00:00"/>
    <x v="0"/>
    <x v="2"/>
    <s v="VTR"/>
    <x v="1"/>
    <n v="16990"/>
    <n v="4"/>
    <n v="4247.5"/>
    <s v="CLP"/>
    <n v="-4247.5"/>
    <n v="-4247.5"/>
    <n v="-4247.5"/>
    <n v="12742.5"/>
  </r>
  <r>
    <d v="2017-10-25T00:00:00"/>
    <x v="0"/>
    <x v="2"/>
    <s v="DIRECT TV"/>
    <x v="4"/>
    <n v="40137"/>
    <n v="3"/>
    <n v="13379"/>
    <s v="CLP"/>
    <n v="-13379"/>
    <n v="-13379"/>
    <n v="-13379"/>
    <n v="40137"/>
  </r>
  <r>
    <d v="2017-10-26T00:00:00"/>
    <x v="0"/>
    <x v="2"/>
    <s v="Gastos comunes septiembre sin multa"/>
    <x v="2"/>
    <n v="236438"/>
    <n v="4"/>
    <n v="59109.5"/>
    <s v="CLP"/>
    <n v="-59109.5"/>
    <n v="-59109.5"/>
    <n v="177328.5"/>
    <n v="-59109.5"/>
  </r>
  <r>
    <d v="2017-10-26T00:00:00"/>
    <x v="0"/>
    <x v="2"/>
    <s v="Ketchup grande"/>
    <x v="0"/>
    <n v="2259"/>
    <n v="4"/>
    <n v="564.75"/>
    <s v="CLP"/>
    <n v="-564.75"/>
    <n v="-564.75"/>
    <n v="1694.25"/>
    <n v="-564.75"/>
  </r>
  <r>
    <d v="2017-10-31T00:00:00"/>
    <x v="0"/>
    <x v="2"/>
    <s v="Compra 31.10 unimarc"/>
    <x v="0"/>
    <n v="10204"/>
    <n v="4"/>
    <n v="2551"/>
    <s v="CLP"/>
    <n v="-2551"/>
    <n v="-2551"/>
    <n v="7653"/>
    <n v="-2551"/>
  </r>
  <r>
    <d v="2017-10-31T00:00:00"/>
    <x v="0"/>
    <x v="2"/>
    <s v="cebollas paltas atunes"/>
    <x v="0"/>
    <n v="6540"/>
    <n v="4"/>
    <n v="1635"/>
    <s v="CLP"/>
    <n v="-1635"/>
    <n v="-1635"/>
    <n v="-1635"/>
    <n v="4905"/>
  </r>
  <r>
    <d v="2017-10-31T00:00:00"/>
    <x v="0"/>
    <x v="2"/>
    <s v="Martita Octubre "/>
    <x v="3"/>
    <n v="150000"/>
    <n v="4"/>
    <n v="37500"/>
    <s v="CLP"/>
    <n v="-37500"/>
    <n v="112500"/>
    <n v="-37500"/>
    <n v="-37500"/>
  </r>
  <r>
    <d v="2017-11-03T00:00:00"/>
    <x v="0"/>
    <x v="3"/>
    <s v="Queso gouda"/>
    <x v="0"/>
    <n v="3651"/>
    <n v="4"/>
    <n v="912.75"/>
    <s v="CLP"/>
    <n v="-912.75"/>
    <n v="-912.75"/>
    <n v="2738.25"/>
    <n v="-912.75"/>
  </r>
  <r>
    <d v="2017-11-05T00:00:00"/>
    <x v="0"/>
    <x v="3"/>
    <s v="Balon de Gas"/>
    <x v="5"/>
    <n v="7600"/>
    <n v="4"/>
    <n v="1900"/>
    <s v="CLP"/>
    <n v="-1900"/>
    <n v="5700"/>
    <n v="-1900"/>
    <n v="-1900"/>
  </r>
  <r>
    <d v="2017-11-07T00:00:00"/>
    <x v="0"/>
    <x v="3"/>
    <s v="Cornershop"/>
    <x v="0"/>
    <n v="55166"/>
    <n v="4"/>
    <n v="13791.5"/>
    <s v="CLP"/>
    <n v="-13476.5"/>
    <n v="-14736.5"/>
    <n v="41689.5"/>
    <n v="-13476.5"/>
  </r>
  <r>
    <d v="2017-11-15T00:00:00"/>
    <x v="0"/>
    <x v="3"/>
    <s v="Supermercado"/>
    <x v="0"/>
    <n v="4685"/>
    <n v="4"/>
    <n v="1171.25"/>
    <s v="CLP"/>
    <n v="3513.75"/>
    <n v="-1171.25"/>
    <n v="-1171.25"/>
    <n v="-1171.25"/>
  </r>
  <r>
    <d v="2017-11-15T00:00:00"/>
    <x v="0"/>
    <x v="3"/>
    <s v="VTR"/>
    <x v="1"/>
    <n v="16990"/>
    <n v="4"/>
    <n v="4247.5"/>
    <s v="CLP"/>
    <n v="-4247.5"/>
    <n v="-4247.5"/>
    <n v="-4247.5"/>
    <n v="12742.5"/>
  </r>
  <r>
    <d v="2017-11-15T00:00:00"/>
    <x v="0"/>
    <x v="3"/>
    <s v="Agua"/>
    <x v="7"/>
    <n v="18870"/>
    <n v="4"/>
    <n v="4717.5"/>
    <s v="CLP"/>
    <n v="-4717.5"/>
    <n v="-4717.5"/>
    <n v="-4717.5"/>
    <n v="14152.5"/>
  </r>
  <r>
    <d v="2017-11-15T00:00:00"/>
    <x v="0"/>
    <x v="3"/>
    <s v="Gas"/>
    <x v="5"/>
    <n v="5787"/>
    <n v="4"/>
    <n v="1446.75"/>
    <s v="CLP"/>
    <n v="-1446.75"/>
    <n v="-1446.75"/>
    <n v="-1446.75"/>
    <n v="4340.25"/>
  </r>
  <r>
    <d v="2017-11-15T00:00:00"/>
    <x v="0"/>
    <x v="3"/>
    <s v="Enel"/>
    <x v="6"/>
    <n v="11700"/>
    <n v="4"/>
    <n v="2925"/>
    <s v="CLP"/>
    <n v="-2925"/>
    <n v="-2925"/>
    <n v="-2925"/>
    <n v="8775"/>
  </r>
  <r>
    <d v="2017-11-15T00:00:00"/>
    <x v="0"/>
    <x v="3"/>
    <s v="DIRECT TV"/>
    <x v="4"/>
    <n v="33660"/>
    <n v="3"/>
    <n v="11220"/>
    <s v="CLP"/>
    <n v="-11220"/>
    <n v="-11220"/>
    <n v="-11220"/>
    <n v="33660"/>
  </r>
  <r>
    <d v="2017-11-18T00:00:00"/>
    <x v="0"/>
    <x v="3"/>
    <s v="Pan"/>
    <x v="0"/>
    <n v="3880"/>
    <n v="4"/>
    <n v="970"/>
    <s v="CLP"/>
    <n v="-970"/>
    <n v="2910"/>
    <n v="-970"/>
    <n v="-970"/>
  </r>
  <r>
    <d v="2017-11-21T00:00:00"/>
    <x v="0"/>
    <x v="3"/>
    <s v="Supermercado"/>
    <x v="0"/>
    <n v="14826"/>
    <n v="4"/>
    <n v="3706.5"/>
    <s v="CLP"/>
    <n v="-3706.5"/>
    <n v="11119.5"/>
    <n v="-3706.5"/>
    <n v="-3706.5"/>
  </r>
  <r>
    <d v="2017-11-21T00:00:00"/>
    <x v="0"/>
    <x v="3"/>
    <s v="Paltas"/>
    <x v="0"/>
    <n v="2890"/>
    <n v="4"/>
    <n v="722.5"/>
    <s v="CLP"/>
    <n v="-722.5"/>
    <n v="-722.5"/>
    <n v="-722.5"/>
    <n v="2167.5"/>
  </r>
  <r>
    <d v="2017-11-23T00:00:00"/>
    <x v="0"/>
    <x v="3"/>
    <s v="Gastos comunes octubre"/>
    <x v="2"/>
    <n v="232080"/>
    <n v="4"/>
    <n v="58020"/>
    <s v="CLP"/>
    <n v="-58020"/>
    <n v="-58020"/>
    <n v="174060"/>
    <n v="-58020"/>
  </r>
  <r>
    <d v="2017-11-24T00:00:00"/>
    <x v="0"/>
    <x v="3"/>
    <s v="Vega Pelao Parke"/>
    <x v="0"/>
    <n v="27795"/>
    <n v="4"/>
    <n v="6948.75"/>
    <s v="CLP"/>
    <n v="-6948.75"/>
    <n v="-6948.75"/>
    <n v="-6948.75"/>
    <n v="20846.25"/>
  </r>
  <r>
    <d v="2017-11-24T00:00:00"/>
    <x v="0"/>
    <x v="3"/>
    <s v="Queso Noe"/>
    <x v="0"/>
    <n v="6960"/>
    <n v="4"/>
    <n v="1740"/>
    <s v="CLP"/>
    <n v="-1740"/>
    <n v="5220"/>
    <n v="-1740"/>
    <n v="-1740"/>
  </r>
  <r>
    <d v="2017-11-24T00:00:00"/>
    <x v="0"/>
    <x v="3"/>
    <s v="Supermercado Jumbo "/>
    <x v="0"/>
    <n v="40254"/>
    <n v="4"/>
    <n v="10063.5"/>
    <s v="CLP"/>
    <n v="30190.5"/>
    <n v="-10063.5"/>
    <n v="-10063.5"/>
    <n v="-10063.5"/>
  </r>
  <r>
    <d v="2017-11-28T00:00:00"/>
    <x v="0"/>
    <x v="3"/>
    <s v="Martita noviembre "/>
    <x v="3"/>
    <n v="120000"/>
    <n v="4"/>
    <n v="30000"/>
    <s v="CLP"/>
    <n v="-30000"/>
    <n v="90000"/>
    <n v="-30000"/>
    <n v="-30000"/>
  </r>
  <r>
    <d v="2017-11-28T00:00:00"/>
    <x v="0"/>
    <x v="3"/>
    <s v="Paltas"/>
    <x v="0"/>
    <n v="2890"/>
    <n v="4"/>
    <n v="722.5"/>
    <s v="CLP"/>
    <n v="-722.5"/>
    <n v="-722.5"/>
    <n v="-722.5"/>
    <n v="2167.5"/>
  </r>
  <r>
    <d v="2017-11-30T00:00:00"/>
    <x v="0"/>
    <x v="3"/>
    <s v="16 confrots mÃ¡s malla palta"/>
    <x v="0"/>
    <n v="13880"/>
    <n v="4"/>
    <n v="3470"/>
    <s v="CLP"/>
    <n v="-3470"/>
    <n v="-3470"/>
    <n v="-3470"/>
    <n v="10410"/>
  </r>
  <r>
    <d v="2017-12-04T00:00:00"/>
    <x v="0"/>
    <x v="4"/>
    <s v="Huevos y pan"/>
    <x v="0"/>
    <n v="5755"/>
    <n v="4"/>
    <n v="1438.75"/>
    <s v="CLP"/>
    <n v="-1438.75"/>
    <n v="-1438.75"/>
    <n v="4316.25"/>
    <n v="-1438.75"/>
  </r>
  <r>
    <d v="2017-12-11T00:00:00"/>
    <x v="0"/>
    <x v="4"/>
    <s v="Supermercado"/>
    <x v="0"/>
    <n v="7466"/>
    <n v="4"/>
    <n v="1866.5"/>
    <s v="CLP"/>
    <n v="5599.5"/>
    <n v="-1866.5"/>
    <n v="-1866.5"/>
    <n v="-1866.5"/>
  </r>
  <r>
    <d v="2017-12-11T00:00:00"/>
    <x v="0"/>
    <x v="4"/>
    <s v="Queso laminado"/>
    <x v="0"/>
    <n v="3690"/>
    <n v="4"/>
    <n v="922.5"/>
    <s v="CLP"/>
    <n v="-922.5"/>
    <n v="-922.5"/>
    <n v="2767.5"/>
    <n v="-922.5"/>
  </r>
  <r>
    <d v="2017-12-18T00:00:00"/>
    <x v="0"/>
    <x v="4"/>
    <s v="Cornershop"/>
    <x v="0"/>
    <n v="45995"/>
    <n v="4"/>
    <n v="11498.75"/>
    <s v="CLP"/>
    <n v="-11498.75"/>
    <n v="34496.25"/>
    <n v="-11498.75"/>
    <n v="-11498.75"/>
  </r>
  <r>
    <d v="2017-12-20T00:00:00"/>
    <x v="0"/>
    <x v="4"/>
    <s v="VTR"/>
    <x v="1"/>
    <n v="20990"/>
    <n v="4"/>
    <n v="5247.5"/>
    <s v="CLP"/>
    <n v="-5247.5"/>
    <n v="-5247.5"/>
    <n v="-5247.5"/>
    <n v="15742.5"/>
  </r>
  <r>
    <d v="2017-12-20T00:00:00"/>
    <x v="0"/>
    <x v="4"/>
    <s v="DIRECT TV"/>
    <x v="4"/>
    <n v="33660"/>
    <n v="3"/>
    <n v="11220"/>
    <s v="CLP"/>
    <n v="-11220"/>
    <n v="-11220"/>
    <n v="-11220"/>
    <n v="33660"/>
  </r>
  <r>
    <d v="2017-12-20T00:00:00"/>
    <x v="0"/>
    <x v="4"/>
    <s v="Enel"/>
    <x v="6"/>
    <n v="11250"/>
    <n v="4"/>
    <n v="2812.5"/>
    <s v="CLP"/>
    <n v="-2812.5"/>
    <n v="-2812.5"/>
    <n v="-2812.5"/>
    <n v="8437.5"/>
  </r>
  <r>
    <d v="2017-12-20T00:00:00"/>
    <x v="0"/>
    <x v="4"/>
    <s v="Agua"/>
    <x v="7"/>
    <n v="18120"/>
    <n v="4"/>
    <n v="4530"/>
    <s v="CLP"/>
    <n v="-4530"/>
    <n v="-4530"/>
    <n v="-4530"/>
    <n v="13590"/>
  </r>
  <r>
    <d v="2017-12-20T00:00:00"/>
    <x v="0"/>
    <x v="4"/>
    <s v="gastos comunes nov"/>
    <x v="2"/>
    <n v="208909"/>
    <n v="4"/>
    <n v="52227.25"/>
    <s v="CLP"/>
    <n v="156681.75"/>
    <n v="-52227.25"/>
    <n v="-52227.25"/>
    <n v="-52227.25"/>
  </r>
  <r>
    <d v="2017-12-22T00:00:00"/>
    <x v="0"/>
    <x v="4"/>
    <s v="Choclo"/>
    <x v="0"/>
    <n v="990"/>
    <n v="4"/>
    <n v="247.5"/>
    <s v="CLP"/>
    <n v="-247.5"/>
    <n v="-247.5"/>
    <n v="742.5"/>
    <n v="-247.5"/>
  </r>
  <r>
    <d v="2017-12-22T00:00:00"/>
    <x v="0"/>
    <x v="4"/>
    <s v="Super"/>
    <x v="0"/>
    <n v="10725"/>
    <n v="4"/>
    <n v="2681.25"/>
    <s v="CLP"/>
    <n v="-2681.25"/>
    <n v="-2681.25"/>
    <n v="-2681.25"/>
    <n v="8043.75"/>
  </r>
  <r>
    <d v="2017-12-26T00:00:00"/>
    <x v="0"/>
    <x v="4"/>
    <s v="Martita diciembre "/>
    <x v="3"/>
    <n v="120000"/>
    <n v="4"/>
    <n v="30000"/>
    <s v="CLP"/>
    <n v="-30000"/>
    <n v="90000"/>
    <n v="-30000"/>
    <n v="-30000"/>
  </r>
  <r>
    <d v="2017-12-28T00:00:00"/>
    <x v="0"/>
    <x v="4"/>
    <s v="Lechuga y palta "/>
    <x v="0"/>
    <n v="2456"/>
    <n v="4"/>
    <n v="614"/>
    <s v="CLP"/>
    <n v="-614"/>
    <n v="1842"/>
    <n v="-614"/>
    <n v="-614"/>
  </r>
  <r>
    <d v="2018-01-04T00:00:00"/>
    <x v="1"/>
    <x v="5"/>
    <s v="Pan y huevo"/>
    <x v="0"/>
    <n v="3839"/>
    <n v="4"/>
    <n v="959.75"/>
    <s v="CLP"/>
    <n v="-959.75"/>
    <n v="-959.75"/>
    <n v="2879.25"/>
    <n v="-959.75"/>
  </r>
  <r>
    <d v="2018-01-08T00:00:00"/>
    <x v="1"/>
    <x v="5"/>
    <s v="Paltas"/>
    <x v="0"/>
    <n v="2890"/>
    <n v="4"/>
    <n v="722.5"/>
    <s v="CLP"/>
    <n v="-722.5"/>
    <n v="-722.5"/>
    <n v="-722.5"/>
    <n v="2167.5"/>
  </r>
  <r>
    <d v="2018-01-10T00:00:00"/>
    <x v="1"/>
    <x v="5"/>
    <s v="Compras Martita"/>
    <x v="0"/>
    <n v="5100"/>
    <n v="4"/>
    <n v="1275"/>
    <s v="CLP"/>
    <n v="-1275"/>
    <n v="3825"/>
    <n v="-1275"/>
    <n v="-1275"/>
  </r>
  <r>
    <d v="2018-01-10T00:00:00"/>
    <x v="1"/>
    <x v="5"/>
    <s v="Detergente"/>
    <x v="0"/>
    <n v="10000"/>
    <n v="4"/>
    <n v="2500"/>
    <s v="CLP"/>
    <n v="-2500"/>
    <n v="-2500"/>
    <n v="-2500"/>
    <n v="7500"/>
  </r>
  <r>
    <d v="2018-01-10T00:00:00"/>
    <x v="1"/>
    <x v="5"/>
    <s v="Huevos unimarc"/>
    <x v="0"/>
    <n v="1899"/>
    <n v="4"/>
    <n v="474.75"/>
    <s v="CLP"/>
    <n v="-474.75"/>
    <n v="-474.75"/>
    <n v="1424.25"/>
    <n v="-474.75"/>
  </r>
  <r>
    <d v="2018-01-11T00:00:00"/>
    <x v="1"/>
    <x v="5"/>
    <s v="Cornershop"/>
    <x v="0"/>
    <n v="42366"/>
    <n v="4"/>
    <n v="10591.5"/>
    <s v="CLP"/>
    <n v="-10591.5"/>
    <n v="-10591.5"/>
    <n v="31774.5"/>
    <n v="-10591.5"/>
  </r>
  <r>
    <d v="2018-01-15T00:00:00"/>
    <x v="1"/>
    <x v="5"/>
    <s v="Supermercado"/>
    <x v="0"/>
    <n v="3377"/>
    <n v="4"/>
    <n v="844.25"/>
    <s v="CLP"/>
    <n v="2532.75"/>
    <n v="-844.25"/>
    <n v="-844.25"/>
    <n v="-844.25"/>
  </r>
  <r>
    <d v="2018-01-18T00:00:00"/>
    <x v="1"/>
    <x v="5"/>
    <s v="Direct TV"/>
    <x v="4"/>
    <n v="33660"/>
    <n v="3"/>
    <n v="11220"/>
    <s v="CLP"/>
    <n v="-11220"/>
    <n v="-11220"/>
    <n v="-11220"/>
    <n v="33660"/>
  </r>
  <r>
    <d v="2018-01-18T00:00:00"/>
    <x v="1"/>
    <x v="5"/>
    <s v="VTR"/>
    <x v="1"/>
    <n v="20990"/>
    <n v="4"/>
    <n v="5247.5"/>
    <s v="CLP"/>
    <n v="-5247.5"/>
    <n v="-5247.5"/>
    <n v="-5247.5"/>
    <n v="15742.5"/>
  </r>
  <r>
    <d v="2018-01-18T00:00:00"/>
    <x v="1"/>
    <x v="5"/>
    <s v="Enel"/>
    <x v="6"/>
    <n v="16450"/>
    <n v="4"/>
    <n v="4112.5"/>
    <s v="CLP"/>
    <n v="-4112.5"/>
    <n v="-4112.5"/>
    <n v="-4112.5"/>
    <n v="12337.5"/>
  </r>
  <r>
    <d v="2018-01-18T00:00:00"/>
    <x v="1"/>
    <x v="5"/>
    <s v="Agua"/>
    <x v="7"/>
    <n v="14720"/>
    <n v="4"/>
    <n v="3680"/>
    <s v="CLP"/>
    <n v="-3680"/>
    <n v="-3680"/>
    <n v="-3680"/>
    <n v="11040"/>
  </r>
  <r>
    <d v="2018-01-18T00:00:00"/>
    <x v="1"/>
    <x v="5"/>
    <s v="GC diciembre"/>
    <x v="2"/>
    <n v="210049"/>
    <n v="4"/>
    <n v="52512.25"/>
    <s v="CLP"/>
    <n v="157536.75"/>
    <n v="-52512.25"/>
    <n v="-52512.25"/>
    <n v="-52512.25"/>
  </r>
  <r>
    <d v="2018-01-19T00:00:00"/>
    <x v="1"/>
    <x v="5"/>
    <s v="Pan de molde"/>
    <x v="0"/>
    <n v="1890"/>
    <n v="4"/>
    <n v="472.5"/>
    <s v="CLP"/>
    <n v="-472.5"/>
    <n v="-472.5"/>
    <n v="1417.5"/>
    <n v="-472.5"/>
  </r>
  <r>
    <d v="2018-01-23T00:00:00"/>
    <x v="1"/>
    <x v="5"/>
    <s v="Supermercado 22/01"/>
    <x v="0"/>
    <n v="31889"/>
    <n v="4"/>
    <n v="7972.25"/>
    <s v="CLP"/>
    <n v="-7649"/>
    <n v="17137"/>
    <n v="-4139"/>
    <n v="-5349"/>
  </r>
  <r>
    <d v="2018-01-28T00:00:00"/>
    <x v="1"/>
    <x v="5"/>
    <s v="Martita Enero"/>
    <x v="3"/>
    <n v="124000"/>
    <n v="4"/>
    <n v="31000"/>
    <s v="CLP"/>
    <n v="-31000"/>
    <n v="93000"/>
    <n v="-31000"/>
    <n v="-31000"/>
  </r>
  <r>
    <d v="2018-01-30T00:00:00"/>
    <x v="1"/>
    <x v="5"/>
    <s v="Pan"/>
    <x v="0"/>
    <n v="1890"/>
    <n v="4"/>
    <n v="472.5"/>
    <s v="CLP"/>
    <n v="-472.5"/>
    <n v="-472.5"/>
    <n v="-472.5"/>
    <n v="1417.5"/>
  </r>
  <r>
    <d v="2018-02-15T00:00:00"/>
    <x v="1"/>
    <x v="6"/>
    <s v="Unimarc"/>
    <x v="0"/>
    <n v="8712"/>
    <n v="4"/>
    <n v="2178"/>
    <s v="CLP"/>
    <n v="-2178"/>
    <n v="-2178"/>
    <n v="6534"/>
    <n v="-2178"/>
  </r>
  <r>
    <d v="2018-02-19T00:00:00"/>
    <x v="1"/>
    <x v="6"/>
    <s v="Enel"/>
    <x v="6"/>
    <n v="16600"/>
    <n v="4"/>
    <n v="4150"/>
    <s v="CLP"/>
    <n v="-4150"/>
    <n v="-4150"/>
    <n v="-4150"/>
    <n v="12450"/>
  </r>
  <r>
    <d v="2018-02-19T00:00:00"/>
    <x v="1"/>
    <x v="6"/>
    <s v="Agua"/>
    <x v="7"/>
    <n v="24940"/>
    <n v="4"/>
    <n v="6235"/>
    <s v="CLP"/>
    <n v="-6235"/>
    <n v="-6235"/>
    <n v="-6235"/>
    <n v="18705"/>
  </r>
  <r>
    <d v="2018-02-19T00:00:00"/>
    <x v="1"/>
    <x v="6"/>
    <s v="VTR"/>
    <x v="4"/>
    <n v="21116"/>
    <n v="3"/>
    <n v="7038.666666666667"/>
    <s v="CLP"/>
    <n v="-5279"/>
    <n v="-5279"/>
    <n v="-5279"/>
    <n v="15837"/>
  </r>
  <r>
    <d v="2018-02-21T00:00:00"/>
    <x v="1"/>
    <x v="6"/>
    <s v="Compras unimarc"/>
    <x v="0"/>
    <n v="11060"/>
    <n v="4"/>
    <n v="2765"/>
    <s v="CLP"/>
    <n v="-2765"/>
    <n v="-2765"/>
    <n v="8295"/>
    <n v="-2765"/>
  </r>
  <r>
    <d v="2018-02-26T00:00:00"/>
    <x v="1"/>
    <x v="6"/>
    <s v="Gc enero"/>
    <x v="2"/>
    <n v="219635"/>
    <n v="4"/>
    <n v="54908.75"/>
    <s v="CLP"/>
    <n v="164726.25"/>
    <n v="-54908.75"/>
    <n v="-54908.75"/>
    <n v="-54908.75"/>
  </r>
  <r>
    <d v="2018-02-26T00:00:00"/>
    <x v="1"/>
    <x v="6"/>
    <s v="Martita Febrero"/>
    <x v="3"/>
    <n v="93300"/>
    <n v="4"/>
    <n v="23325"/>
    <s v="CLP"/>
    <n v="-23325"/>
    <n v="69975"/>
    <n v="-23325"/>
    <n v="-23325"/>
  </r>
  <r>
    <d v="2018-02-27T00:00:00"/>
    <x v="1"/>
    <x v="6"/>
    <s v="Corner shop"/>
    <x v="0"/>
    <n v="20875"/>
    <n v="4"/>
    <n v="5218.75"/>
    <s v="CLP"/>
    <n v="-5218.75"/>
    <n v="-5218.75"/>
    <n v="15656.25"/>
    <n v="-5218.75"/>
  </r>
  <r>
    <d v="2018-02-28T00:00:00"/>
    <x v="1"/>
    <x v="6"/>
    <s v="Direct TV Feb"/>
    <x v="4"/>
    <n v="33660"/>
    <n v="3"/>
    <n v="11220"/>
    <s v="CLP"/>
    <n v="-11220"/>
    <n v="-11220"/>
    <n v="-11220"/>
    <n v="33660"/>
  </r>
  <r>
    <d v="2018-03-11T00:00:00"/>
    <x v="1"/>
    <x v="7"/>
    <s v="Compras"/>
    <x v="0"/>
    <n v="5104"/>
    <n v="4"/>
    <n v="1276"/>
    <s v="CLP"/>
    <n v="-1276"/>
    <n v="-1276"/>
    <n v="3828"/>
    <n v="-1276"/>
  </r>
  <r>
    <d v="2018-03-13T00:00:00"/>
    <x v="1"/>
    <x v="7"/>
    <s v="Compraa"/>
    <x v="0"/>
    <n v="16702"/>
    <n v="4"/>
    <n v="4175.5"/>
    <s v="CLP"/>
    <n v="-4175.5"/>
    <n v="-4175.5"/>
    <n v="12526.5"/>
    <n v="-4175.5"/>
  </r>
  <r>
    <d v="2018-03-14T00:00:00"/>
    <x v="1"/>
    <x v="7"/>
    <s v="Huevos y paltas"/>
    <x v="0"/>
    <n v="7400"/>
    <n v="4"/>
    <n v="1850"/>
    <s v="CLP"/>
    <n v="-1850"/>
    <n v="-1850"/>
    <n v="-1850"/>
    <n v="5550"/>
  </r>
  <r>
    <d v="2018-03-16T00:00:00"/>
    <x v="1"/>
    <x v="7"/>
    <s v="Paltas y limones"/>
    <x v="0"/>
    <n v="5580"/>
    <n v="4"/>
    <n v="1395"/>
    <s v="CLP"/>
    <n v="-1395"/>
    <n v="-1395"/>
    <n v="-1395"/>
    <n v="4185"/>
  </r>
  <r>
    <d v="2018-03-19T00:00:00"/>
    <x v="1"/>
    <x v="7"/>
    <s v="VTR"/>
    <x v="1"/>
    <n v="21116"/>
    <n v="4"/>
    <n v="5279"/>
    <s v="CLP"/>
    <n v="-5279"/>
    <n v="-5279"/>
    <n v="-5279"/>
    <n v="15837"/>
  </r>
  <r>
    <d v="2018-03-19T00:00:00"/>
    <x v="1"/>
    <x v="7"/>
    <s v="Direct TV"/>
    <x v="4"/>
    <n v="33660"/>
    <n v="3"/>
    <n v="11220"/>
    <s v="CLP"/>
    <n v="-11220"/>
    <n v="-11220"/>
    <n v="-11220"/>
    <n v="33660"/>
  </r>
  <r>
    <d v="2018-03-19T00:00:00"/>
    <x v="1"/>
    <x v="7"/>
    <s v="Enel"/>
    <x v="6"/>
    <n v="13300"/>
    <n v="4"/>
    <n v="3325"/>
    <s v="CLP"/>
    <n v="-3325"/>
    <n v="-3325"/>
    <n v="-3325"/>
    <n v="9975"/>
  </r>
  <r>
    <d v="2018-03-19T00:00:00"/>
    <x v="1"/>
    <x v="7"/>
    <s v="Gas"/>
    <x v="5"/>
    <n v="3587"/>
    <n v="4"/>
    <n v="896.75"/>
    <s v="CLP"/>
    <n v="-896.75"/>
    <n v="-896.75"/>
    <n v="-896.75"/>
    <n v="2690.25"/>
  </r>
  <r>
    <d v="2018-03-19T00:00:00"/>
    <x v="1"/>
    <x v="7"/>
    <s v="Agua qla"/>
    <x v="7"/>
    <n v="34450"/>
    <n v="4"/>
    <n v="8612.5"/>
    <s v="CLP"/>
    <n v="-8612.5"/>
    <n v="-8612.5"/>
    <n v="-8612.5"/>
    <n v="25837.5"/>
  </r>
  <r>
    <d v="2018-03-20T00:00:00"/>
    <x v="1"/>
    <x v="7"/>
    <s v="Unimarc"/>
    <x v="0"/>
    <n v="18223"/>
    <n v="4"/>
    <n v="4555.75"/>
    <s v="CLP"/>
    <n v="-4555.75"/>
    <n v="-4555.75"/>
    <n v="13667.25"/>
    <n v="-4555.75"/>
  </r>
  <r>
    <d v="2018-03-20T00:00:00"/>
    <x v="1"/>
    <x v="7"/>
    <s v="BalÃ³n de gas "/>
    <x v="5"/>
    <n v="7550"/>
    <n v="4"/>
    <n v="1887.5"/>
    <s v="CLP"/>
    <n v="-1887.5"/>
    <n v="5662.5"/>
    <n v="-1887.5"/>
    <n v="-1887.5"/>
  </r>
  <r>
    <d v="2018-03-23T00:00:00"/>
    <x v="1"/>
    <x v="7"/>
    <s v="Gc febrero"/>
    <x v="2"/>
    <n v="179449"/>
    <n v="4"/>
    <n v="44862.25"/>
    <s v="CLP"/>
    <n v="134586.75"/>
    <n v="-44862.25"/>
    <n v="-44862.25"/>
    <n v="-44862.25"/>
  </r>
  <r>
    <d v="2018-03-24T00:00:00"/>
    <x v="1"/>
    <x v="7"/>
    <s v="Supermercado "/>
    <x v="0"/>
    <n v="9970"/>
    <n v="4"/>
    <n v="2492.5"/>
    <s v="CLP"/>
    <n v="-2492.5"/>
    <n v="7477.5"/>
    <n v="-2492.5"/>
    <n v="-2492.5"/>
  </r>
  <r>
    <d v="2018-03-26T00:00:00"/>
    <x v="1"/>
    <x v="7"/>
    <s v="chino + paltas"/>
    <x v="0"/>
    <n v="26260"/>
    <n v="4"/>
    <n v="6565"/>
    <s v="CLP"/>
    <n v="-6565"/>
    <n v="-6565"/>
    <n v="-6565"/>
    <n v="19695"/>
  </r>
  <r>
    <d v="2018-03-26T00:00:00"/>
    <x v="1"/>
    <x v="7"/>
    <s v="Supermercado "/>
    <x v="0"/>
    <n v="8073"/>
    <n v="4"/>
    <n v="2018.25"/>
    <s v="CLP"/>
    <n v="-2018.25"/>
    <n v="6054.75"/>
    <n v="-2018.25"/>
    <n v="-2018.25"/>
  </r>
  <r>
    <d v="2018-03-26T00:00:00"/>
    <x v="1"/>
    <x v="7"/>
    <s v="Jabon "/>
    <x v="0"/>
    <n v="1690"/>
    <n v="4"/>
    <n v="422.5"/>
    <s v="CLP"/>
    <n v="-563.34"/>
    <n v="1690"/>
    <n v="-563.33000000000004"/>
    <n v="-563.33000000000004"/>
  </r>
  <r>
    <d v="2018-03-30T00:00:00"/>
    <x v="1"/>
    <x v="7"/>
    <s v="Palta y champiÃ±ones"/>
    <x v="0"/>
    <n v="4600"/>
    <n v="4"/>
    <n v="1150"/>
    <s v="CLP"/>
    <n v="-1150"/>
    <n v="-1150"/>
    <n v="-1150"/>
    <n v="3450"/>
  </r>
  <r>
    <d v="2018-03-31T00:00:00"/>
    <x v="1"/>
    <x v="7"/>
    <s v="Martita marzo"/>
    <x v="3"/>
    <n v="120000"/>
    <n v="4"/>
    <n v="30000"/>
    <s v="CLP"/>
    <n v="-30000"/>
    <n v="90000"/>
    <n v="-30000"/>
    <n v="-30000"/>
  </r>
  <r>
    <d v="2018-04-01T00:00:00"/>
    <x v="1"/>
    <x v="8"/>
    <s v="Supermercado "/>
    <x v="0"/>
    <n v="17549"/>
    <n v="4"/>
    <n v="4387.25"/>
    <s v="CLP"/>
    <n v="-4387.25"/>
    <n v="13161.75"/>
    <n v="-4387.25"/>
    <n v="-4387.25"/>
  </r>
  <r>
    <d v="2018-04-02T00:00:00"/>
    <x v="1"/>
    <x v="8"/>
    <s v="Huevos y leche"/>
    <x v="0"/>
    <n v="2869"/>
    <n v="4"/>
    <n v="717.25"/>
    <s v="CLP"/>
    <n v="-717.25"/>
    <n v="-717.25"/>
    <n v="2151.75"/>
    <n v="-717.25"/>
  </r>
  <r>
    <d v="2018-04-06T00:00:00"/>
    <x v="1"/>
    <x v="8"/>
    <s v="Supermercado"/>
    <x v="0"/>
    <n v="7769"/>
    <n v="4"/>
    <n v="1942.25"/>
    <s v="CLP"/>
    <n v="5826.75"/>
    <n v="-1942.25"/>
    <n v="-1942.25"/>
    <n v="-1942.25"/>
  </r>
  <r>
    <d v="2018-04-11T00:00:00"/>
    <x v="1"/>
    <x v="8"/>
    <s v="Balon de gas"/>
    <x v="5"/>
    <n v="7500"/>
    <n v="4"/>
    <n v="1875"/>
    <s v="CLP"/>
    <n v="-1875"/>
    <n v="5625"/>
    <n v="-1875"/>
    <n v="-1875"/>
  </r>
  <r>
    <d v="2018-04-11T00:00:00"/>
    <x v="1"/>
    <x v="8"/>
    <s v="detergente"/>
    <x v="0"/>
    <n v="10000"/>
    <n v="4"/>
    <n v="2500"/>
    <s v="CLP"/>
    <n v="-2500"/>
    <n v="-2500"/>
    <n v="-2500"/>
    <n v="7500"/>
  </r>
  <r>
    <d v="2018-04-12T00:00:00"/>
    <x v="1"/>
    <x v="8"/>
    <s v="carne paltas marraquetas"/>
    <x v="0"/>
    <n v="10179"/>
    <n v="4"/>
    <n v="2544.75"/>
    <s v="CLP"/>
    <n v="-2544.75"/>
    <n v="-2544.75"/>
    <n v="-2544.75"/>
    <n v="7634.25"/>
  </r>
  <r>
    <d v="2018-04-14T00:00:00"/>
    <x v="1"/>
    <x v="8"/>
    <s v="pan perfecto"/>
    <x v="0"/>
    <n v="1890"/>
    <n v="4"/>
    <n v="472.5"/>
    <s v="CLP"/>
    <n v="-472.5"/>
    <n v="-472.5"/>
    <n v="-472.5"/>
    <n v="1417.5"/>
  </r>
  <r>
    <d v="2018-04-17T00:00:00"/>
    <x v="1"/>
    <x v="8"/>
    <s v="Cornershop"/>
    <x v="0"/>
    <n v="50204"/>
    <n v="4"/>
    <n v="12551"/>
    <s v="CLP"/>
    <n v="-12551"/>
    <n v="-12551"/>
    <n v="37653"/>
    <n v="-12551"/>
  </r>
  <r>
    <d v="2018-04-18T00:00:00"/>
    <x v="1"/>
    <x v="8"/>
    <s v="VTR"/>
    <x v="1"/>
    <n v="21116"/>
    <n v="4"/>
    <n v="5279"/>
    <s v="CLP"/>
    <n v="-5279"/>
    <n v="-5279"/>
    <n v="-5279"/>
    <n v="15837"/>
  </r>
  <r>
    <d v="2018-04-18T00:00:00"/>
    <x v="1"/>
    <x v="8"/>
    <s v="Agua"/>
    <x v="7"/>
    <n v="16570"/>
    <n v="4"/>
    <n v="4142.5"/>
    <s v="CLP"/>
    <n v="-4142.5"/>
    <n v="-4142.5"/>
    <n v="-4142.5"/>
    <n v="12427.5"/>
  </r>
  <r>
    <d v="2018-04-18T00:00:00"/>
    <x v="1"/>
    <x v="8"/>
    <s v="Enel"/>
    <x v="6"/>
    <n v="16297"/>
    <n v="4"/>
    <n v="4074.25"/>
    <s v="CLP"/>
    <n v="-4074.25"/>
    <n v="-4074.25"/>
    <n v="-4074.25"/>
    <n v="12222.75"/>
  </r>
  <r>
    <d v="2018-04-18T00:00:00"/>
    <x v="1"/>
    <x v="8"/>
    <s v="Direct TV"/>
    <x v="4"/>
    <n v="33660"/>
    <n v="3"/>
    <n v="11220"/>
    <s v="CLP"/>
    <n v="-11220"/>
    <n v="-11220"/>
    <n v="-11220"/>
    <n v="33660"/>
  </r>
  <r>
    <d v="2018-04-21T00:00:00"/>
    <x v="1"/>
    <x v="8"/>
    <s v="Paltas"/>
    <x v="0"/>
    <n v="3390"/>
    <n v="4"/>
    <n v="847.5"/>
    <s v="CLP"/>
    <n v="2542.5"/>
    <n v="-847.5"/>
    <n v="-847.5"/>
    <n v="-847.5"/>
  </r>
  <r>
    <d v="2018-04-21T00:00:00"/>
    <x v="1"/>
    <x v="8"/>
    <s v="Cremas "/>
    <x v="0"/>
    <n v="5940"/>
    <n v="4"/>
    <n v="1485"/>
    <s v="CLP"/>
    <n v="-1485"/>
    <n v="4455"/>
    <n v="-1485"/>
    <n v="-1485"/>
  </r>
  <r>
    <d v="2018-04-23T00:00:00"/>
    <x v="1"/>
    <x v="8"/>
    <s v="Carne pollo ganso"/>
    <x v="0"/>
    <n v="9098"/>
    <n v="4"/>
    <n v="2274.5"/>
    <s v="CLP"/>
    <n v="6823.5"/>
    <n v="-2274.5"/>
    <n v="-2274.5"/>
    <n v="-2274.5"/>
  </r>
  <r>
    <d v="2018-04-24T00:00:00"/>
    <x v="1"/>
    <x v="8"/>
    <s v="Tacos y palta"/>
    <x v="0"/>
    <n v="15298"/>
    <n v="4"/>
    <n v="3824.5"/>
    <s v="CLP"/>
    <n v="-3824.5"/>
    <n v="-3824.5"/>
    <n v="-3824.5"/>
    <n v="11473.5"/>
  </r>
  <r>
    <d v="2018-04-28T00:00:00"/>
    <x v="1"/>
    <x v="8"/>
    <s v="Pan"/>
    <x v="0"/>
    <n v="3680"/>
    <n v="4"/>
    <n v="920"/>
    <s v="CLP"/>
    <n v="-920"/>
    <n v="-920"/>
    <n v="2760"/>
    <n v="-920"/>
  </r>
  <r>
    <d v="2018-04-29T00:00:00"/>
    <x v="1"/>
    <x v="8"/>
    <s v="Martita abril "/>
    <x v="3"/>
    <n v="150000"/>
    <n v="4"/>
    <n v="37500"/>
    <s v="CLP"/>
    <n v="112500"/>
    <n v="-37500"/>
    <n v="-37500"/>
    <n v="-37500"/>
  </r>
  <r>
    <d v="2018-04-30T00:00:00"/>
    <x v="1"/>
    <x v="8"/>
    <s v="Palta, champ lechuga"/>
    <x v="0"/>
    <n v="5488"/>
    <n v="4"/>
    <n v="1372"/>
    <s v="CLP"/>
    <n v="4116"/>
    <n v="-1372"/>
    <n v="-1372"/>
    <n v="-1372"/>
  </r>
  <r>
    <d v="2018-04-30T00:00:00"/>
    <x v="1"/>
    <x v="8"/>
    <s v="GC Marzo"/>
    <x v="2"/>
    <n v="221155"/>
    <n v="4"/>
    <n v="55288.75"/>
    <s v="CLP"/>
    <n v="165866.25"/>
    <n v="-55288.75"/>
    <n v="-55288.75"/>
    <n v="-55288.75"/>
  </r>
  <r>
    <d v="2018-05-06T00:00:00"/>
    <x v="1"/>
    <x v="9"/>
    <s v="Super"/>
    <x v="0"/>
    <n v="16827"/>
    <n v="4"/>
    <n v="4206.75"/>
    <s v="CLP"/>
    <n v="-4206.75"/>
    <n v="-4206.75"/>
    <n v="-4206.75"/>
    <n v="12620.25"/>
  </r>
  <r>
    <d v="2018-05-09T00:00:00"/>
    <x v="1"/>
    <x v="9"/>
    <s v="Huevos"/>
    <x v="0"/>
    <n v="3738"/>
    <n v="4"/>
    <n v="934.5"/>
    <s v="CLP"/>
    <n v="-934.5"/>
    <n v="-934.5"/>
    <n v="2803.5"/>
    <n v="-934.5"/>
  </r>
  <r>
    <d v="2018-05-11T00:00:00"/>
    <x v="1"/>
    <x v="9"/>
    <s v="Paltas huaso"/>
    <x v="0"/>
    <n v="6000"/>
    <n v="4"/>
    <n v="1500"/>
    <s v="CLP"/>
    <n v="-1500"/>
    <n v="4500"/>
    <n v="-1500"/>
    <n v="-1500"/>
  </r>
  <r>
    <d v="2018-05-15T00:00:00"/>
    <x v="1"/>
    <x v="9"/>
    <s v="Compras asturiazo"/>
    <x v="8"/>
    <n v="26004"/>
    <n v="4"/>
    <n v="6501"/>
    <s v="CLP"/>
    <n v="-6501"/>
    <n v="-6501"/>
    <n v="19503"/>
    <n v="-6501"/>
  </r>
  <r>
    <d v="2018-05-22T00:00:00"/>
    <x v="1"/>
    <x v="9"/>
    <s v="Cornershop"/>
    <x v="0"/>
    <n v="39200"/>
    <n v="4"/>
    <n v="9800"/>
    <s v="CLP"/>
    <n v="-9800"/>
    <n v="-9800"/>
    <n v="29400"/>
    <n v="-9800"/>
  </r>
  <r>
    <d v="2018-05-25T00:00:00"/>
    <x v="1"/>
    <x v="9"/>
    <s v="VTR"/>
    <x v="4"/>
    <n v="21116"/>
    <n v="3"/>
    <n v="7038.666666666667"/>
    <s v="CLP"/>
    <n v="-5279"/>
    <n v="-5279"/>
    <n v="-5279"/>
    <n v="15837"/>
  </r>
  <r>
    <d v="2018-05-25T00:00:00"/>
    <x v="1"/>
    <x v="9"/>
    <s v="mmmENEL"/>
    <x v="6"/>
    <n v="16700"/>
    <n v="4"/>
    <n v="4175"/>
    <s v="CLP"/>
    <n v="-4175"/>
    <n v="-4175"/>
    <n v="-4175"/>
    <n v="12525"/>
  </r>
  <r>
    <d v="2018-05-25T00:00:00"/>
    <x v="1"/>
    <x v="9"/>
    <s v="GAS"/>
    <x v="5"/>
    <n v="3719"/>
    <n v="4"/>
    <n v="929.75"/>
    <s v="CLP"/>
    <n v="-929.75"/>
    <n v="-929.75"/>
    <n v="-929.75"/>
    <n v="2789.25"/>
  </r>
  <r>
    <d v="2018-05-25T00:00:00"/>
    <x v="1"/>
    <x v="9"/>
    <s v="Agua"/>
    <x v="7"/>
    <n v="17830"/>
    <n v="4"/>
    <n v="4457.5"/>
    <s v="CLP"/>
    <n v="-4457.5"/>
    <n v="-4457.5"/>
    <n v="-4457.5"/>
    <n v="13372.5"/>
  </r>
  <r>
    <d v="2018-05-25T00:00:00"/>
    <x v="1"/>
    <x v="9"/>
    <s v="Carne y Queso Crema"/>
    <x v="0"/>
    <n v="8380"/>
    <n v="4"/>
    <n v="2095"/>
    <s v="CLP"/>
    <n v="-2095"/>
    <n v="-2095"/>
    <n v="-2095"/>
    <n v="6285"/>
  </r>
  <r>
    <d v="2018-05-25T00:00:00"/>
    <x v="1"/>
    <x v="9"/>
    <s v="Direct TV"/>
    <x v="4"/>
    <n v="38160"/>
    <n v="3"/>
    <n v="12720"/>
    <s v="CLP"/>
    <n v="-12720"/>
    <n v="-12720"/>
    <n v="-12720"/>
    <n v="38160"/>
  </r>
  <r>
    <d v="2018-05-26T00:00:00"/>
    <x v="1"/>
    <x v="9"/>
    <s v="Leche"/>
    <x v="0"/>
    <n v="819"/>
    <n v="4"/>
    <n v="204.75"/>
    <s v="CLP"/>
    <n v="-204.75"/>
    <n v="-204.75"/>
    <n v="614.25"/>
    <n v="-204.75"/>
  </r>
  <r>
    <d v="2018-05-27T00:00:00"/>
    <x v="1"/>
    <x v="9"/>
    <s v="Paltas"/>
    <x v="0"/>
    <n v="3780"/>
    <n v="4"/>
    <n v="945"/>
    <s v="CLP"/>
    <n v="-945"/>
    <n v="2835"/>
    <n v="-945"/>
    <n v="-945"/>
  </r>
  <r>
    <d v="2018-05-28T00:00:00"/>
    <x v="1"/>
    <x v="9"/>
    <s v="Martita mayo"/>
    <x v="3"/>
    <n v="120000"/>
    <n v="4"/>
    <n v="30000"/>
    <s v="CLP"/>
    <n v="-30000"/>
    <n v="90000"/>
    <n v="-30000"/>
    <n v="-30000"/>
  </r>
  <r>
    <d v="2018-05-29T00:00:00"/>
    <x v="1"/>
    <x v="9"/>
    <s v="Pollos"/>
    <x v="0"/>
    <n v="3581"/>
    <n v="4"/>
    <n v="895.25"/>
    <s v="CLP"/>
    <n v="-895.25"/>
    <n v="2685.75"/>
    <n v="-895.25"/>
    <n v="-895.25"/>
  </r>
  <r>
    <d v="2018-05-30T00:00:00"/>
    <x v="1"/>
    <x v="9"/>
    <s v="Gc abril"/>
    <x v="2"/>
    <n v="222762"/>
    <n v="4"/>
    <n v="55690.5"/>
    <s v="CLP"/>
    <n v="167071.5"/>
    <n v="-55690.5"/>
    <n v="-55690.5"/>
    <n v="-55690.5"/>
  </r>
  <r>
    <d v="2018-05-30T00:00:00"/>
    <x v="1"/>
    <x v="9"/>
    <s v="Huevos"/>
    <x v="0"/>
    <n v="2200"/>
    <n v="4"/>
    <n v="550"/>
    <s v="CLP"/>
    <n v="1650"/>
    <n v="-550"/>
    <n v="-550"/>
    <n v="-550"/>
  </r>
  <r>
    <d v="2018-06-05T00:00:00"/>
    <x v="1"/>
    <x v="10"/>
    <s v="Compras"/>
    <x v="0"/>
    <n v="4959"/>
    <n v="4"/>
    <n v="1239.75"/>
    <s v="CLP"/>
    <n v="-1239.75"/>
    <n v="-1239.75"/>
    <n v="3719.25"/>
    <n v="-1239.75"/>
  </r>
  <r>
    <d v="2018-06-05T00:00:00"/>
    <x v="1"/>
    <x v="10"/>
    <s v="Compras 03/06"/>
    <x v="0"/>
    <n v="30744"/>
    <n v="4"/>
    <n v="7686"/>
    <s v="CLP"/>
    <n v="-7686"/>
    <n v="23058"/>
    <n v="-7686"/>
    <n v="-7686"/>
  </r>
  <r>
    <d v="2018-06-06T00:00:00"/>
    <x v="1"/>
    <x v="10"/>
    <s v="Verduras y sal"/>
    <x v="0"/>
    <n v="3864"/>
    <n v="4"/>
    <n v="966"/>
    <s v="CLP"/>
    <n v="-966"/>
    <n v="-966"/>
    <n v="-966"/>
    <n v="2898"/>
  </r>
  <r>
    <d v="2018-06-06T00:00:00"/>
    <x v="1"/>
    <x v="10"/>
    <s v="Mantequilla harina aceite"/>
    <x v="0"/>
    <n v="3579"/>
    <n v="4"/>
    <n v="894.75"/>
    <s v="CLP"/>
    <n v="-894.75"/>
    <n v="-894.75"/>
    <n v="-894.75"/>
    <n v="2684.25"/>
  </r>
  <r>
    <d v="2018-06-07T00:00:00"/>
    <x v="1"/>
    <x v="10"/>
    <s v="Pasta de diente y champiÃ±ones"/>
    <x v="0"/>
    <n v="4968"/>
    <n v="4"/>
    <n v="1242"/>
    <s v="CLP"/>
    <n v="-1242"/>
    <n v="3726"/>
    <n v="-1242"/>
    <n v="-1242"/>
  </r>
  <r>
    <d v="2018-06-13T00:00:00"/>
    <x v="1"/>
    <x v="10"/>
    <s v="Asturiazo"/>
    <x v="8"/>
    <n v="32623"/>
    <n v="4"/>
    <n v="8155.75"/>
    <s v="CLP"/>
    <n v="-8155.75"/>
    <n v="-8155.75"/>
    <n v="24467.25"/>
    <n v="-8155.75"/>
  </r>
  <r>
    <d v="2018-06-14T00:00:00"/>
    <x v="1"/>
    <x v="10"/>
    <s v="Super"/>
    <x v="0"/>
    <n v="12203"/>
    <n v="4"/>
    <n v="3050.75"/>
    <s v="CLP"/>
    <n v="-3050.75"/>
    <n v="-3050.75"/>
    <n v="-3050.75"/>
    <n v="9152.25"/>
  </r>
  <r>
    <d v="2018-06-15T00:00:00"/>
    <x v="1"/>
    <x v="10"/>
    <s v="Verduras"/>
    <x v="0"/>
    <n v="3790"/>
    <n v="4"/>
    <n v="947.5"/>
    <s v="CLP"/>
    <n v="-947.5"/>
    <n v="-947.5"/>
    <n v="-947.5"/>
    <n v="2842.5"/>
  </r>
  <r>
    <d v="2018-06-18T00:00:00"/>
    <x v="1"/>
    <x v="10"/>
    <s v="Compras"/>
    <x v="0"/>
    <n v="11067"/>
    <n v="4"/>
    <n v="2766.75"/>
    <s v="CLP"/>
    <n v="-2766.75"/>
    <n v="-2766.75"/>
    <n v="8300.25"/>
    <n v="-2766.75"/>
  </r>
  <r>
    <d v="2018-06-21T00:00:00"/>
    <x v="1"/>
    <x v="10"/>
    <s v="Huevos"/>
    <x v="0"/>
    <n v="2590"/>
    <n v="4"/>
    <n v="647.5"/>
    <s v="CLP"/>
    <n v="-647.5"/>
    <n v="-647.5"/>
    <n v="-647.5"/>
    <n v="1942.5"/>
  </r>
  <r>
    <d v="2018-06-24T00:00:00"/>
    <x v="1"/>
    <x v="10"/>
    <s v="Supermercado"/>
    <x v="0"/>
    <n v="16665"/>
    <n v="4"/>
    <n v="4166.25"/>
    <s v="CLP"/>
    <n v="-4166.25"/>
    <n v="12498.75"/>
    <n v="-4166.25"/>
    <n v="-4166.25"/>
  </r>
  <r>
    <d v="2018-06-25T00:00:00"/>
    <x v="1"/>
    <x v="10"/>
    <s v="Gc mayo"/>
    <x v="2"/>
    <n v="244142"/>
    <n v="4"/>
    <n v="61035.5"/>
    <s v="CLP"/>
    <n v="183106.5"/>
    <n v="-61035.5"/>
    <n v="-61035.5"/>
    <n v="-61035.5"/>
  </r>
  <r>
    <d v="2018-06-25T00:00:00"/>
    <x v="1"/>
    <x v="10"/>
    <s v="Martita junio "/>
    <x v="3"/>
    <n v="120000"/>
    <n v="4"/>
    <n v="30000"/>
    <s v="CLP"/>
    <n v="-30000"/>
    <n v="90000"/>
    <n v="-30000"/>
    <n v="-30000"/>
  </r>
  <r>
    <d v="2018-06-26T00:00:00"/>
    <x v="1"/>
    <x v="10"/>
    <s v="Verduras asturiazo"/>
    <x v="8"/>
    <n v="9768"/>
    <n v="4"/>
    <n v="2442"/>
    <s v="CLP"/>
    <n v="6512"/>
    <n v="-3256"/>
    <n v="0"/>
    <n v="-3256"/>
  </r>
  <r>
    <d v="2018-06-26T00:00:00"/>
    <x v="1"/>
    <x v="10"/>
    <s v="ENEL"/>
    <x v="6"/>
    <n v="17270"/>
    <n v="4"/>
    <n v="4317.5"/>
    <s v="CLP"/>
    <n v="-4317.5"/>
    <n v="-4317.5"/>
    <n v="-4317.5"/>
    <n v="12952.5"/>
  </r>
  <r>
    <d v="2018-06-26T00:00:00"/>
    <x v="1"/>
    <x v="10"/>
    <s v="Agua"/>
    <x v="7"/>
    <n v="22020"/>
    <n v="4"/>
    <n v="5505"/>
    <s v="CLP"/>
    <n v="-5505"/>
    <n v="-5505"/>
    <n v="-5505"/>
    <n v="16515"/>
  </r>
  <r>
    <d v="2018-06-28T00:00:00"/>
    <x v="1"/>
    <x v="10"/>
    <s v="VTR"/>
    <x v="1"/>
    <n v="21116"/>
    <n v="4"/>
    <n v="5279"/>
    <s v="CLP"/>
    <n v="-5279"/>
    <n v="-5279"/>
    <n v="-5279"/>
    <n v="15837"/>
  </r>
  <r>
    <d v="2018-06-28T00:00:00"/>
    <x v="1"/>
    <x v="10"/>
    <s v="DIRECT TV"/>
    <x v="4"/>
    <n v="38160"/>
    <n v="3"/>
    <n v="12720"/>
    <s v="CLP"/>
    <n v="-12720"/>
    <n v="-12720"/>
    <n v="-12720"/>
    <n v="38160"/>
  </r>
  <r>
    <d v="2018-06-30T00:00:00"/>
    <x v="1"/>
    <x v="10"/>
    <s v="Huevos"/>
    <x v="0"/>
    <n v="3390"/>
    <n v="4"/>
    <n v="847.5"/>
    <s v="CLP"/>
    <n v="-847.5"/>
    <n v="-847.5"/>
    <n v="-847.5"/>
    <n v="2542.5"/>
  </r>
  <r>
    <d v="2018-07-05T00:00:00"/>
    <x v="1"/>
    <x v="11"/>
    <s v="Detergente"/>
    <x v="0"/>
    <n v="20000"/>
    <n v="4"/>
    <n v="5000"/>
    <s v="CLP"/>
    <n v="-5000"/>
    <n v="-5000"/>
    <n v="-5000"/>
    <n v="15000"/>
  </r>
  <r>
    <d v="2018-07-13T00:00:00"/>
    <x v="1"/>
    <x v="11"/>
    <s v="Super"/>
    <x v="0"/>
    <n v="7060"/>
    <n v="4"/>
    <n v="1765"/>
    <s v="CLP"/>
    <n v="-1765"/>
    <n v="-1765"/>
    <n v="-1765"/>
    <n v="5295"/>
  </r>
  <r>
    <d v="2018-07-13T00:00:00"/>
    <x v="1"/>
    <x v="11"/>
    <s v="Leche y sopas"/>
    <x v="0"/>
    <n v="3408"/>
    <n v="4"/>
    <n v="852"/>
    <s v="CLP"/>
    <n v="-852"/>
    <n v="-852"/>
    <n v="2556"/>
    <n v="-852"/>
  </r>
  <r>
    <d v="2018-07-14T00:00:00"/>
    <x v="1"/>
    <x v="11"/>
    <s v="Super"/>
    <x v="0"/>
    <n v="4953"/>
    <n v="4"/>
    <n v="1238.25"/>
    <s v="CLP"/>
    <n v="-1238.25"/>
    <n v="-1238.25"/>
    <n v="-1238.25"/>
    <n v="3714.75"/>
  </r>
  <r>
    <d v="2018-07-16T00:00:00"/>
    <x v="1"/>
    <x v="11"/>
    <s v="Super"/>
    <x v="0"/>
    <n v="39618"/>
    <n v="4"/>
    <n v="9904.5"/>
    <s v="CLP"/>
    <n v="-9904.5"/>
    <n v="-9904.5"/>
    <n v="-9904.5"/>
    <n v="29713.5"/>
  </r>
  <r>
    <d v="2018-07-19T00:00:00"/>
    <x v="1"/>
    <x v="11"/>
    <s v="VTR"/>
    <x v="1"/>
    <n v="21866"/>
    <n v="4"/>
    <n v="5466.5"/>
    <s v="CLP"/>
    <n v="-5466.5"/>
    <n v="-5466.5"/>
    <n v="-5466.5"/>
    <n v="16399.5"/>
  </r>
  <r>
    <d v="2018-07-19T00:00:00"/>
    <x v="1"/>
    <x v="11"/>
    <s v="Luz"/>
    <x v="6"/>
    <n v="21014"/>
    <n v="4"/>
    <n v="5253.5"/>
    <s v="CLP"/>
    <n v="-5253.5"/>
    <n v="-5253.5"/>
    <n v="-5253.5"/>
    <n v="15760.5"/>
  </r>
  <r>
    <d v="2018-07-19T00:00:00"/>
    <x v="1"/>
    <x v="11"/>
    <s v="GAS"/>
    <x v="5"/>
    <n v="6402"/>
    <n v="4"/>
    <n v="1600.5"/>
    <s v="CLP"/>
    <n v="-1600.5"/>
    <n v="-1600.5"/>
    <n v="-1600.5"/>
    <n v="4801.5"/>
  </r>
  <r>
    <d v="2018-07-19T00:00:00"/>
    <x v="1"/>
    <x v="11"/>
    <s v="Agua"/>
    <x v="7"/>
    <n v="17460"/>
    <n v="4"/>
    <n v="4365"/>
    <s v="CLP"/>
    <n v="-4365"/>
    <n v="-4365"/>
    <n v="-4365"/>
    <n v="13095"/>
  </r>
  <r>
    <d v="2018-07-19T00:00:00"/>
    <x v="1"/>
    <x v="11"/>
    <s v="DIRECT TV"/>
    <x v="4"/>
    <n v="38160"/>
    <n v="3"/>
    <n v="12720"/>
    <s v="CLP"/>
    <n v="-12720"/>
    <n v="-12720"/>
    <n v="-12720"/>
    <n v="38160"/>
  </r>
  <r>
    <d v="2018-07-24T00:00:00"/>
    <x v="1"/>
    <x v="11"/>
    <s v="Asturiazo"/>
    <x v="8"/>
    <n v="14050"/>
    <n v="4"/>
    <n v="3512.5"/>
    <s v="CLP"/>
    <n v="-3512.5"/>
    <n v="-3512.5"/>
    <n v="10537.5"/>
    <n v="-3512.5"/>
  </r>
  <r>
    <d v="2018-07-29T00:00:00"/>
    <x v="1"/>
    <x v="11"/>
    <s v="Balon de gas"/>
    <x v="5"/>
    <n v="8150"/>
    <n v="4"/>
    <n v="2037.5"/>
    <s v="CLP"/>
    <n v="-2037.5"/>
    <n v="6112.5"/>
    <n v="-2037.5"/>
    <n v="-2037.5"/>
  </r>
  <r>
    <d v="2018-07-29T00:00:00"/>
    <x v="1"/>
    <x v="11"/>
    <s v="Pan"/>
    <x v="0"/>
    <n v="3180"/>
    <n v="4"/>
    <n v="795"/>
    <s v="CLP"/>
    <n v="-795"/>
    <n v="2385"/>
    <n v="-795"/>
    <n v="-795"/>
  </r>
  <r>
    <d v="2018-07-30T00:00:00"/>
    <x v="1"/>
    <x v="11"/>
    <s v="Martita julio"/>
    <x v="3"/>
    <n v="121000"/>
    <n v="4"/>
    <n v="30250"/>
    <s v="CLP"/>
    <n v="-30250"/>
    <n v="90750"/>
    <n v="-30250"/>
    <n v="-30250"/>
  </r>
  <r>
    <d v="2018-07-30T00:00:00"/>
    <x v="1"/>
    <x v="11"/>
    <s v="GC junio"/>
    <x v="2"/>
    <n v="244935"/>
    <n v="4"/>
    <n v="61233.75"/>
    <s v="CLP"/>
    <n v="183701.25"/>
    <n v="-61233.75"/>
    <n v="-61233.75"/>
    <n v="-61233.75"/>
  </r>
  <r>
    <d v="2018-07-30T00:00:00"/>
    <x v="1"/>
    <x v="11"/>
    <s v="Supermercado"/>
    <x v="0"/>
    <n v="6628"/>
    <n v="4"/>
    <n v="1657"/>
    <s v="CLP"/>
    <n v="4971"/>
    <n v="-1657"/>
    <n v="-1657"/>
    <n v="-1657"/>
  </r>
  <r>
    <d v="2018-08-06T00:00:00"/>
    <x v="1"/>
    <x v="0"/>
    <s v="Compras"/>
    <x v="0"/>
    <n v="7207"/>
    <n v="4"/>
    <n v="1801.75"/>
    <s v="CLP"/>
    <n v="-1801.75"/>
    <n v="-1801.75"/>
    <n v="5405.25"/>
    <n v="-1801.75"/>
  </r>
  <r>
    <d v="2018-08-13T00:00:00"/>
    <x v="1"/>
    <x v="0"/>
    <s v="Supermercado"/>
    <x v="0"/>
    <n v="28202"/>
    <n v="4"/>
    <n v="7050.5"/>
    <s v="CLP"/>
    <n v="-7050.5"/>
    <n v="21151.5"/>
    <n v="-7050.5"/>
    <n v="-7050.5"/>
  </r>
  <r>
    <d v="2018-08-13T00:00:00"/>
    <x v="1"/>
    <x v="0"/>
    <s v="Supermercado"/>
    <x v="0"/>
    <n v="7170"/>
    <n v="4"/>
    <n v="1792.5"/>
    <s v="CLP"/>
    <n v="5377.5"/>
    <n v="-1792.5"/>
    <n v="-1792.5"/>
    <n v="-1792.5"/>
  </r>
  <r>
    <d v="2018-08-23T00:00:00"/>
    <x v="1"/>
    <x v="0"/>
    <s v="Compra"/>
    <x v="0"/>
    <n v="6070"/>
    <n v="4"/>
    <n v="1517.5"/>
    <s v="CLP"/>
    <n v="-1517.5"/>
    <n v="-1517.5"/>
    <n v="4552.5"/>
    <n v="-1517.5"/>
  </r>
  <r>
    <d v="2018-08-24T00:00:00"/>
    <x v="1"/>
    <x v="0"/>
    <s v="pollo, paltas, cebollas, pimenton zapallo italiano domingo pasado"/>
    <x v="0"/>
    <n v="7676"/>
    <n v="4"/>
    <n v="1919"/>
    <s v="CLP"/>
    <n v="-1919"/>
    <n v="-1919"/>
    <n v="-1919"/>
    <n v="5757"/>
  </r>
  <r>
    <d v="2018-08-24T00:00:00"/>
    <x v="1"/>
    <x v="0"/>
    <s v="VTR"/>
    <x v="1"/>
    <n v="21433"/>
    <n v="4"/>
    <n v="5358.25"/>
    <s v="CLP"/>
    <n v="-5358.25"/>
    <n v="-5358.25"/>
    <n v="-5358.25"/>
    <n v="16074.75"/>
  </r>
  <r>
    <d v="2018-08-24T00:00:00"/>
    <x v="1"/>
    <x v="0"/>
    <s v="DirectTV"/>
    <x v="4"/>
    <n v="38160"/>
    <n v="3"/>
    <n v="12720"/>
    <s v="CLP"/>
    <n v="-12720"/>
    <n v="-12720"/>
    <n v="-12720"/>
    <n v="38160"/>
  </r>
  <r>
    <d v="2018-08-24T00:00:00"/>
    <x v="1"/>
    <x v="0"/>
    <s v="enel"/>
    <x v="6"/>
    <n v="17985"/>
    <n v="4"/>
    <n v="4496.25"/>
    <s v="CLP"/>
    <n v="-4496.25"/>
    <n v="-4496.25"/>
    <n v="-4496.25"/>
    <n v="13488.75"/>
  </r>
  <r>
    <d v="2018-08-26T00:00:00"/>
    <x v="1"/>
    <x v="0"/>
    <s v="Pasta de diente"/>
    <x v="0"/>
    <n v="2590"/>
    <n v="4"/>
    <n v="647.5"/>
    <s v="CLP"/>
    <n v="-647.5"/>
    <n v="1942.5"/>
    <n v="-647.5"/>
    <n v="-647.5"/>
  </r>
  <r>
    <d v="2018-08-30T00:00:00"/>
    <x v="1"/>
    <x v="0"/>
    <s v="Agua Agosto"/>
    <x v="7"/>
    <n v="23390"/>
    <n v="4"/>
    <n v="5847.5"/>
    <s v="CLP"/>
    <n v="-5847.5"/>
    <n v="-5847.5"/>
    <n v="-5847.5"/>
    <n v="17542.5"/>
  </r>
  <r>
    <d v="2018-08-30T00:00:00"/>
    <x v="1"/>
    <x v="0"/>
    <s v="Super"/>
    <x v="0"/>
    <n v="4837"/>
    <n v="4"/>
    <n v="1209.25"/>
    <s v="CLP"/>
    <n v="-1209.25"/>
    <n v="-1209.25"/>
    <n v="-1209.25"/>
    <n v="3627.75"/>
  </r>
  <r>
    <d v="2018-08-30T00:00:00"/>
    <x v="1"/>
    <x v="0"/>
    <s v="Martita agosto "/>
    <x v="3"/>
    <n v="153000"/>
    <n v="4"/>
    <n v="38250"/>
    <s v="CLP"/>
    <n v="-38250"/>
    <n v="114750"/>
    <n v="-38250"/>
    <n v="-38250"/>
  </r>
  <r>
    <d v="2018-08-31T00:00:00"/>
    <x v="1"/>
    <x v="0"/>
    <s v="Gc julio"/>
    <x v="2"/>
    <n v="286638"/>
    <n v="4"/>
    <n v="71659.5"/>
    <s v="CLP"/>
    <n v="214978.5"/>
    <n v="-71659.5"/>
    <n v="-71659.5"/>
    <n v="-71659.5"/>
  </r>
  <r>
    <d v="2018-09-02T00:00:00"/>
    <x v="1"/>
    <x v="1"/>
    <s v="Compras super"/>
    <x v="0"/>
    <n v="19787"/>
    <n v="4"/>
    <n v="4946.75"/>
    <s v="CLP"/>
    <n v="-4946.75"/>
    <n v="14840.25"/>
    <n v="-4946.75"/>
    <n v="-4946.75"/>
  </r>
  <r>
    <d v="2018-09-04T00:00:00"/>
    <x v="1"/>
    <x v="1"/>
    <s v="Carne Asturiazo"/>
    <x v="8"/>
    <n v="8254"/>
    <n v="4"/>
    <n v="2063.5"/>
    <s v="CLP"/>
    <n v="0"/>
    <n v="5502.67"/>
    <n v="-2751.34"/>
    <n v="-2751.33"/>
  </r>
  <r>
    <d v="2018-09-06T00:00:00"/>
    <x v="1"/>
    <x v="1"/>
    <s v="Paltas y huevos "/>
    <x v="0"/>
    <n v="12000"/>
    <n v="4"/>
    <n v="3000"/>
    <s v="CLP"/>
    <n v="-3000"/>
    <n v="9000"/>
    <n v="-3000"/>
    <n v="-3000"/>
  </r>
  <r>
    <d v="2018-09-06T00:00:00"/>
    <x v="1"/>
    <x v="1"/>
    <s v="Cornershop"/>
    <x v="0"/>
    <n v="5000"/>
    <n v="4"/>
    <n v="1250"/>
    <s v="CLP"/>
    <n v="-1250"/>
    <n v="-1250"/>
    <n v="3750"/>
    <n v="-1250"/>
  </r>
  <r>
    <d v="2018-09-12T00:00:00"/>
    <x v="1"/>
    <x v="1"/>
    <s v="Asturiazo"/>
    <x v="8"/>
    <n v="6353"/>
    <n v="4"/>
    <n v="1588.25"/>
    <s v="CLP"/>
    <n v="0"/>
    <n v="-2117.67"/>
    <n v="-2117.66"/>
    <n v="4235.33"/>
  </r>
  <r>
    <d v="2018-09-14T00:00:00"/>
    <x v="1"/>
    <x v="1"/>
    <s v="Pan y huevos"/>
    <x v="0"/>
    <n v="3679"/>
    <n v="4"/>
    <n v="919.75"/>
    <s v="CLP"/>
    <n v="-919.75"/>
    <n v="-919.75"/>
    <n v="-919.75"/>
    <n v="2759.25"/>
  </r>
  <r>
    <d v="2018-09-21T00:00:00"/>
    <x v="1"/>
    <x v="1"/>
    <s v="Compras"/>
    <x v="0"/>
    <n v="9805"/>
    <n v="4"/>
    <n v="2451.25"/>
    <s v="CLP"/>
    <n v="-2451.25"/>
    <n v="-2451.25"/>
    <n v="7353.75"/>
    <n v="-2451.25"/>
  </r>
  <r>
    <d v="2018-09-24T00:00:00"/>
    <x v="1"/>
    <x v="1"/>
    <s v="Sobrecostillas"/>
    <x v="0"/>
    <n v="7438"/>
    <n v="4"/>
    <n v="1859.5"/>
    <s v="CLP"/>
    <n v="-1859.5"/>
    <n v="5578.5"/>
    <n v="-1859.5"/>
    <n v="-1859.5"/>
  </r>
  <r>
    <d v="2018-09-24T00:00:00"/>
    <x v="1"/>
    <x v="1"/>
    <s v="enel"/>
    <x v="6"/>
    <n v="15287"/>
    <n v="4"/>
    <n v="3821.75"/>
    <s v="CLP"/>
    <n v="-3821.75"/>
    <n v="-3821.75"/>
    <n v="-3821.75"/>
    <n v="11465.25"/>
  </r>
  <r>
    <d v="2018-09-24T00:00:00"/>
    <x v="1"/>
    <x v="1"/>
    <s v="gas"/>
    <x v="5"/>
    <n v="3885"/>
    <n v="4"/>
    <n v="971.25"/>
    <s v="CLP"/>
    <n v="-971.25"/>
    <n v="-971.25"/>
    <n v="-971.25"/>
    <n v="2913.75"/>
  </r>
  <r>
    <d v="2018-09-24T00:00:00"/>
    <x v="1"/>
    <x v="1"/>
    <s v="Agua"/>
    <x v="7"/>
    <n v="20790"/>
    <n v="4"/>
    <n v="5197.5"/>
    <s v="CLP"/>
    <n v="-5197.5"/>
    <n v="-5197.5"/>
    <n v="-5197.5"/>
    <n v="15592.5"/>
  </r>
  <r>
    <d v="2018-09-24T00:00:00"/>
    <x v="1"/>
    <x v="1"/>
    <s v="vtr"/>
    <x v="1"/>
    <n v="21433"/>
    <n v="4"/>
    <n v="5358.25"/>
    <s v="CLP"/>
    <n v="-5358.25"/>
    <n v="-5358.25"/>
    <n v="-5358.25"/>
    <n v="16074.75"/>
  </r>
  <r>
    <d v="2018-09-24T00:00:00"/>
    <x v="1"/>
    <x v="1"/>
    <s v="Direct TV"/>
    <x v="4"/>
    <n v="38160"/>
    <n v="3"/>
    <n v="12720"/>
    <s v="CLP"/>
    <n v="-12720"/>
    <n v="-12720"/>
    <n v="-12720"/>
    <n v="38160"/>
  </r>
  <r>
    <d v="2018-09-24T00:00:00"/>
    <x v="1"/>
    <x v="1"/>
    <s v="Asturiazo y confort"/>
    <x v="8"/>
    <n v="21004"/>
    <n v="4"/>
    <n v="5251"/>
    <s v="CLP"/>
    <n v="-5251"/>
    <n v="-5251"/>
    <n v="-5251"/>
    <n v="15753"/>
  </r>
  <r>
    <d v="2018-09-25T00:00:00"/>
    <x v="1"/>
    <x v="1"/>
    <s v="Chelas asturiazo"/>
    <x v="8"/>
    <n v="5250"/>
    <n v="4"/>
    <n v="1312.5"/>
    <s v="CLP"/>
    <n v="2625"/>
    <n v="-2625"/>
    <n v="0"/>
    <n v="0"/>
  </r>
  <r>
    <d v="2018-09-25T00:00:00"/>
    <x v="1"/>
    <x v="1"/>
    <s v="Gc agosto"/>
    <x v="2"/>
    <n v="270952"/>
    <n v="4"/>
    <n v="67738"/>
    <s v="CLP"/>
    <n v="203214"/>
    <n v="-67738"/>
    <n v="-67738"/>
    <n v="-67738"/>
  </r>
  <r>
    <d v="2018-09-27T00:00:00"/>
    <x v="1"/>
    <x v="1"/>
    <s v="Paltas"/>
    <x v="0"/>
    <n v="6000"/>
    <n v="4"/>
    <n v="1500"/>
    <s v="CLP"/>
    <n v="-1500"/>
    <n v="4500"/>
    <n v="-1500"/>
    <n v="-1500"/>
  </r>
  <r>
    <d v="2018-09-27T00:00:00"/>
    <x v="1"/>
    <x v="1"/>
    <s v="Martita septiembre "/>
    <x v="3"/>
    <n v="110000"/>
    <n v="4"/>
    <n v="27500"/>
    <s v="CLP"/>
    <n v="-27500"/>
    <n v="82500"/>
    <n v="-27500"/>
    <n v="-27500"/>
  </r>
  <r>
    <d v="2018-10-02T00:00:00"/>
    <x v="1"/>
    <x v="2"/>
    <s v="Pan molde"/>
    <x v="0"/>
    <n v="1999"/>
    <n v="4"/>
    <n v="499.75"/>
    <s v="CLP"/>
    <n v="1499.25"/>
    <n v="-499.75"/>
    <n v="-499.75"/>
    <n v="-499.75"/>
  </r>
  <r>
    <d v="2018-10-07T00:00:00"/>
    <x v="1"/>
    <x v="2"/>
    <s v="Compras"/>
    <x v="0"/>
    <n v="16172"/>
    <n v="4"/>
    <n v="4043"/>
    <s v="CLP"/>
    <n v="-4043"/>
    <n v="-4043"/>
    <n v="12129"/>
    <n v="-4043"/>
  </r>
  <r>
    <d v="2018-10-09T00:00:00"/>
    <x v="1"/>
    <x v="2"/>
    <s v="Paltas"/>
    <x v="0"/>
    <n v="6000"/>
    <n v="4"/>
    <n v="1500"/>
    <s v="CLP"/>
    <n v="-1500"/>
    <n v="4500"/>
    <n v="-1500"/>
    <n v="-1500"/>
  </r>
  <r>
    <d v="2018-10-13T00:00:00"/>
    <x v="1"/>
    <x v="2"/>
    <s v="Pan y esponjas "/>
    <x v="0"/>
    <n v="5538"/>
    <n v="4"/>
    <n v="1384.5"/>
    <s v="CLP"/>
    <n v="-1384.5"/>
    <n v="4153.5"/>
    <n v="-1384.5"/>
    <n v="-1384.5"/>
  </r>
  <r>
    <d v="2018-10-19T00:00:00"/>
    <x v="1"/>
    <x v="2"/>
    <s v="VTR"/>
    <x v="1"/>
    <n v="21433"/>
    <n v="4"/>
    <n v="5358.25"/>
    <s v="CLP"/>
    <n v="-5358.25"/>
    <n v="-5358.25"/>
    <n v="-5358.25"/>
    <n v="16074.75"/>
  </r>
  <r>
    <d v="2018-10-19T00:00:00"/>
    <x v="1"/>
    <x v="2"/>
    <s v="Luz"/>
    <x v="6"/>
    <n v="13324"/>
    <n v="4"/>
    <n v="3331"/>
    <s v="CLP"/>
    <n v="-3331"/>
    <n v="-3331"/>
    <n v="-3331"/>
    <n v="9993"/>
  </r>
  <r>
    <d v="2018-10-19T00:00:00"/>
    <x v="1"/>
    <x v="2"/>
    <s v="agua"/>
    <x v="7"/>
    <n v="15120"/>
    <n v="4"/>
    <n v="3780"/>
    <s v="CLP"/>
    <n v="-3780"/>
    <n v="-3780"/>
    <n v="-3780"/>
    <n v="11340"/>
  </r>
  <r>
    <d v="2018-10-19T00:00:00"/>
    <x v="1"/>
    <x v="2"/>
    <s v="DirectTV"/>
    <x v="4"/>
    <n v="38160"/>
    <n v="3"/>
    <n v="12720"/>
    <s v="CLP"/>
    <n v="-12720"/>
    <n v="-12720"/>
    <n v="-12720"/>
    <n v="38160"/>
  </r>
  <r>
    <d v="2018-10-22T00:00:00"/>
    <x v="1"/>
    <x v="2"/>
    <s v="Cornershop"/>
    <x v="0"/>
    <n v="45975"/>
    <n v="4"/>
    <n v="11493.75"/>
    <s v="CLP"/>
    <n v="-11493.75"/>
    <n v="-11493.75"/>
    <n v="34481.25"/>
    <n v="-11493.75"/>
  </r>
  <r>
    <d v="2018-10-26T00:00:00"/>
    <x v="1"/>
    <x v="2"/>
    <s v="Paltas y huevos"/>
    <x v="0"/>
    <n v="10000"/>
    <n v="4"/>
    <n v="2500"/>
    <s v="CLP"/>
    <n v="-2500"/>
    <n v="7500"/>
    <n v="-2500"/>
    <n v="-2500"/>
  </r>
  <r>
    <d v="2018-10-28T00:00:00"/>
    <x v="1"/>
    <x v="2"/>
    <s v="Pan y ampolleta"/>
    <x v="0"/>
    <n v="5770"/>
    <n v="4"/>
    <n v="1442.5"/>
    <s v="CLP"/>
    <n v="-1442.5"/>
    <n v="4327.5"/>
    <n v="-1442.5"/>
    <n v="-1442.5"/>
  </r>
  <r>
    <d v="2018-10-30T00:00:00"/>
    <x v="1"/>
    <x v="2"/>
    <s v="Martita octubre "/>
    <x v="3"/>
    <n v="150000"/>
    <n v="4"/>
    <n v="37500"/>
    <s v="CLP"/>
    <n v="-37500"/>
    <n v="112500"/>
    <n v="-37500"/>
    <n v="-37500"/>
  </r>
  <r>
    <d v="2018-10-31T00:00:00"/>
    <x v="1"/>
    <x v="2"/>
    <s v="Asturiazo atrasado (14 oct)"/>
    <x v="8"/>
    <n v="44455"/>
    <n v="4"/>
    <n v="11113.75"/>
    <s v="CLP"/>
    <n v="33341.25"/>
    <n v="-11113.75"/>
    <n v="-11113.75"/>
    <n v="-11113.75"/>
  </r>
  <r>
    <d v="2018-10-31T00:00:00"/>
    <x v="1"/>
    <x v="2"/>
    <s v="Gc Septiembre "/>
    <x v="2"/>
    <n v="219946"/>
    <n v="4"/>
    <n v="54986.5"/>
    <s v="CLP"/>
    <n v="164959.5"/>
    <n v="-54986.5"/>
    <n v="-54986.5"/>
    <n v="-54986.5"/>
  </r>
  <r>
    <d v="2018-11-07T00:00:00"/>
    <x v="1"/>
    <x v="3"/>
    <s v="Supermercado lunes"/>
    <x v="0"/>
    <n v="13061"/>
    <n v="4"/>
    <n v="3265.25"/>
    <s v="CLP"/>
    <n v="-3265.25"/>
    <n v="-3265.25"/>
    <n v="-3265.25"/>
    <n v="9795.75"/>
  </r>
  <r>
    <d v="2018-11-12T00:00:00"/>
    <x v="1"/>
    <x v="3"/>
    <s v="Pan leche y huevo"/>
    <x v="0"/>
    <n v="4918"/>
    <n v="4"/>
    <n v="1229.5"/>
    <s v="CLP"/>
    <n v="-1229.5"/>
    <n v="-1229.5"/>
    <n v="-1229.5"/>
    <n v="3688.5"/>
  </r>
  <r>
    <d v="2018-11-13T00:00:00"/>
    <x v="1"/>
    <x v="3"/>
    <s v="Compras asturiazo atrasado"/>
    <x v="8"/>
    <n v="6440"/>
    <n v="4"/>
    <n v="1610"/>
    <s v="CLP"/>
    <n v="6440"/>
    <n v="0"/>
    <n v="0"/>
    <n v="-6440"/>
  </r>
  <r>
    <d v="2018-11-14T00:00:00"/>
    <x v="1"/>
    <x v="3"/>
    <s v="Compras unimarc"/>
    <x v="0"/>
    <n v="9764"/>
    <n v="4"/>
    <n v="2441"/>
    <s v="CLP"/>
    <n v="-2441"/>
    <n v="-2441"/>
    <n v="7323"/>
    <n v="-2441"/>
  </r>
  <r>
    <d v="2018-11-18T00:00:00"/>
    <x v="1"/>
    <x v="3"/>
    <s v="Pollo"/>
    <x v="0"/>
    <n v="4245"/>
    <n v="4"/>
    <n v="1061.25"/>
    <s v="CLP"/>
    <n v="3183.75"/>
    <n v="-1061.25"/>
    <n v="-1061.25"/>
    <n v="-1061.25"/>
  </r>
  <r>
    <d v="2018-11-19T00:00:00"/>
    <x v="1"/>
    <x v="3"/>
    <s v="enel"/>
    <x v="6"/>
    <n v="14393"/>
    <n v="4"/>
    <n v="3598.25"/>
    <s v="CLP"/>
    <n v="-3598.25"/>
    <n v="-3598.25"/>
    <n v="-3598.25"/>
    <n v="10794.75"/>
  </r>
  <r>
    <d v="2018-11-19T00:00:00"/>
    <x v="1"/>
    <x v="3"/>
    <s v="vtr"/>
    <x v="1"/>
    <n v="21433"/>
    <n v="4"/>
    <n v="5358.25"/>
    <s v="CLP"/>
    <n v="-5358.25"/>
    <n v="-5358.25"/>
    <n v="-5358.25"/>
    <n v="16074.75"/>
  </r>
  <r>
    <d v="2018-11-19T00:00:00"/>
    <x v="1"/>
    <x v="3"/>
    <s v="gas"/>
    <x v="5"/>
    <n v="4230"/>
    <n v="4"/>
    <n v="1057.5"/>
    <s v="CLP"/>
    <n v="-1057.5"/>
    <n v="-1057.5"/>
    <n v="-1057.5"/>
    <n v="3172.5"/>
  </r>
  <r>
    <d v="2018-11-19T00:00:00"/>
    <x v="1"/>
    <x v="3"/>
    <s v="agua"/>
    <x v="7"/>
    <n v="16540"/>
    <n v="4"/>
    <n v="4135"/>
    <s v="CLP"/>
    <n v="-4135"/>
    <n v="-4135"/>
    <n v="-4135"/>
    <n v="12405"/>
  </r>
  <r>
    <d v="2018-11-19T00:00:00"/>
    <x v="1"/>
    <x v="3"/>
    <s v="DIRECTV"/>
    <x v="4"/>
    <n v="38160"/>
    <n v="3"/>
    <n v="12720"/>
    <s v="CLP"/>
    <n v="-12720"/>
    <n v="-12720"/>
    <n v="-12720"/>
    <n v="38160"/>
  </r>
  <r>
    <d v="2018-11-19T00:00:00"/>
    <x v="1"/>
    <x v="3"/>
    <s v="Super"/>
    <x v="0"/>
    <n v="9782"/>
    <n v="4"/>
    <n v="2445.5"/>
    <s v="CLP"/>
    <n v="-2445.5"/>
    <n v="-2445.5"/>
    <n v="-2445.5"/>
    <n v="7336.5"/>
  </r>
  <r>
    <d v="2018-11-26T00:00:00"/>
    <x v="1"/>
    <x v="3"/>
    <s v="Supermercado"/>
    <x v="0"/>
    <n v="14989"/>
    <n v="4"/>
    <n v="3747.25"/>
    <s v="CLP"/>
    <n v="11241.75"/>
    <n v="-3747.25"/>
    <n v="-3747.25"/>
    <n v="926.67"/>
  </r>
  <r>
    <d v="2018-11-27T00:00:00"/>
    <x v="1"/>
    <x v="3"/>
    <s v="Asturiazo"/>
    <x v="8"/>
    <n v="25697"/>
    <n v="4"/>
    <n v="6424.25"/>
    <s v="CLP"/>
    <n v="-6424.25"/>
    <n v="-6424.25"/>
    <n v="-6424.25"/>
    <n v="-3747.25"/>
  </r>
  <r>
    <d v="2018-11-30T00:00:00"/>
    <x v="1"/>
    <x v="3"/>
    <s v="GC octubre"/>
    <x v="2"/>
    <n v="183904"/>
    <n v="4"/>
    <n v="45976"/>
    <s v="CLP"/>
    <n v="137928"/>
    <n v="-45976"/>
    <n v="-45976"/>
    <n v="19272.75"/>
  </r>
  <r>
    <d v="2018-12-01T00:00:00"/>
    <x v="1"/>
    <x v="3"/>
    <s v="Martita noviembre "/>
    <x v="3"/>
    <n v="120000"/>
    <n v="4"/>
    <n v="30000"/>
    <s v="CLP"/>
    <n v="-30000"/>
    <n v="90000"/>
    <n v="-30000"/>
    <n v="-45976"/>
  </r>
  <r>
    <d v="2018-12-10T00:00:00"/>
    <x v="1"/>
    <x v="4"/>
    <s v="Detergente "/>
    <x v="0"/>
    <n v="16700"/>
    <n v="4"/>
    <n v="4175"/>
    <s v="CLP"/>
    <n v="-4175"/>
    <n v="12525"/>
    <n v="-4175"/>
    <n v="-30000"/>
  </r>
  <r>
    <d v="2018-12-10T00:00:00"/>
    <x v="1"/>
    <x v="4"/>
    <s v="Cornershop"/>
    <x v="0"/>
    <n v="44931"/>
    <n v="4"/>
    <n v="11232.75"/>
    <s v="CLP"/>
    <n v="-11232.75"/>
    <n v="-11232.75"/>
    <n v="33698.25"/>
    <n v="20000"/>
  </r>
  <r>
    <d v="2018-12-11T00:00:00"/>
    <x v="1"/>
    <x v="4"/>
    <s v="Asturiazo"/>
    <x v="8"/>
    <n v="22732"/>
    <n v="4"/>
    <n v="5683"/>
    <s v="CLP"/>
    <n v="-5683"/>
    <n v="-5683"/>
    <n v="17049"/>
    <n v="-11232.75"/>
  </r>
  <r>
    <d v="2018-12-16T00:00:00"/>
    <x v="1"/>
    <x v="4"/>
    <s v="Supermercado "/>
    <x v="0"/>
    <n v="11873"/>
    <n v="4"/>
    <n v="2968.25"/>
    <s v="CLP"/>
    <n v="-2968.25"/>
    <n v="8904.75"/>
    <n v="-2968.25"/>
    <n v="-5683"/>
  </r>
  <r>
    <d v="2018-12-17T00:00:00"/>
    <x v="1"/>
    <x v="4"/>
    <s v="Super"/>
    <x v="0"/>
    <n v="8094"/>
    <n v="4"/>
    <n v="2023.5"/>
    <s v="CLP"/>
    <n v="-2023.5"/>
    <n v="-2023.5"/>
    <n v="-2023.5"/>
    <n v="-2968.25"/>
  </r>
  <r>
    <d v="2018-12-19T00:00:00"/>
    <x v="1"/>
    <x v="4"/>
    <s v="Direct TV"/>
    <x v="4"/>
    <n v="38160"/>
    <n v="3"/>
    <n v="12720"/>
    <s v="CLP"/>
    <n v="-12720"/>
    <n v="-12720"/>
    <n v="-12720"/>
    <n v="-2295"/>
  </r>
  <r>
    <d v="2018-12-19T00:00:00"/>
    <x v="1"/>
    <x v="4"/>
    <s v="Enel"/>
    <x v="6"/>
    <n v="16090"/>
    <n v="4"/>
    <n v="4022.5"/>
    <s v="CLP"/>
    <n v="-4022.5"/>
    <n v="-4022.5"/>
    <n v="-4022.5"/>
    <n v="38160"/>
  </r>
  <r>
    <d v="2018-12-19T00:00:00"/>
    <x v="1"/>
    <x v="4"/>
    <s v="Agua"/>
    <x v="7"/>
    <n v="19650"/>
    <n v="4"/>
    <n v="4912.5"/>
    <s v="CLP"/>
    <n v="-4912.5"/>
    <n v="-4912.5"/>
    <n v="-4912.5"/>
    <n v="12067.5"/>
  </r>
  <r>
    <d v="2018-12-19T00:00:00"/>
    <x v="1"/>
    <x v="4"/>
    <s v="Mantequilla cafe"/>
    <x v="0"/>
    <n v="4890"/>
    <n v="4"/>
    <n v="1222.5"/>
    <s v="CLP"/>
    <n v="-1222.5"/>
    <n v="-1222.5"/>
    <n v="-1222.5"/>
    <n v="14737.5"/>
  </r>
  <r>
    <d v="2018-12-19T00:00:00"/>
    <x v="1"/>
    <x v="4"/>
    <s v="VTR"/>
    <x v="1"/>
    <n v="21433"/>
    <n v="4"/>
    <n v="5358.25"/>
    <s v="CLP"/>
    <n v="-5358.25"/>
    <n v="-5358.25"/>
    <n v="-5358.25"/>
    <n v="3667.5"/>
  </r>
  <r>
    <d v="2018-12-31T00:00:00"/>
    <x v="1"/>
    <x v="4"/>
    <s v="Martita diciembre "/>
    <x v="3"/>
    <n v="120000"/>
    <n v="4"/>
    <n v="30000"/>
    <s v="CLP"/>
    <n v="-30000"/>
    <n v="90000"/>
    <n v="-30000"/>
    <n v="-5548.5"/>
  </r>
  <r>
    <d v="2018-12-31T00:00:00"/>
    <x v="1"/>
    <x v="4"/>
    <s v="Gc nov"/>
    <x v="2"/>
    <n v="226455"/>
    <n v="4"/>
    <n v="56613.75"/>
    <s v="CLP"/>
    <n v="169841.25"/>
    <n v="-56613.75"/>
    <n v="-56613.75"/>
    <n v="-30000"/>
  </r>
  <r>
    <d v="2019-01-02T00:00:00"/>
    <x v="2"/>
    <x v="5"/>
    <s v="palta pan talllarines"/>
    <x v="0"/>
    <n v="11649"/>
    <n v="4"/>
    <n v="2912.25"/>
    <s v="CLP"/>
    <n v="-2912.25"/>
    <n v="-2912.25"/>
    <n v="-2912.25"/>
    <n v="-56613.75"/>
  </r>
  <r>
    <d v="2019-01-11T00:00:00"/>
    <x v="2"/>
    <x v="5"/>
    <s v="Compras"/>
    <x v="0"/>
    <n v="15649"/>
    <n v="4"/>
    <n v="3912.25"/>
    <s v="CLP"/>
    <n v="-3912.25"/>
    <n v="-3912.25"/>
    <n v="11736.75"/>
    <n v="3720"/>
  </r>
  <r>
    <d v="2019-01-11T00:00:00"/>
    <x v="2"/>
    <x v="5"/>
    <s v="Palta huevo pan pollo"/>
    <x v="0"/>
    <n v="16614"/>
    <n v="4"/>
    <n v="4153.5"/>
    <s v="CLP"/>
    <n v="-4153.5"/>
    <n v="-4153.5"/>
    <n v="-4153.5"/>
    <n v="8736.75"/>
  </r>
  <r>
    <d v="2019-01-20T00:00:00"/>
    <x v="2"/>
    <x v="5"/>
    <s v="Compras "/>
    <x v="0"/>
    <n v="15708"/>
    <n v="4"/>
    <n v="3927"/>
    <s v="CLP"/>
    <n v="-3927"/>
    <n v="11781"/>
    <n v="-3927"/>
    <n v="-3912.25"/>
  </r>
  <r>
    <d v="2019-01-25T00:00:00"/>
    <x v="2"/>
    <x v="5"/>
    <s v="VTR"/>
    <x v="4"/>
    <n v="21433"/>
    <n v="3"/>
    <n v="7144.333333333333"/>
    <s v="CLP"/>
    <n v="-5358.25"/>
    <n v="-5358.25"/>
    <n v="-5358.25"/>
    <n v="12460.5"/>
  </r>
  <r>
    <d v="2019-01-25T00:00:00"/>
    <x v="2"/>
    <x v="5"/>
    <s v="enel"/>
    <x v="6"/>
    <n v="14397"/>
    <n v="4"/>
    <n v="3599.25"/>
    <s v="CLP"/>
    <n v="-3599.25"/>
    <n v="-3599.25"/>
    <n v="-3599.25"/>
    <n v="-5100"/>
  </r>
  <r>
    <d v="2019-01-25T00:00:00"/>
    <x v="2"/>
    <x v="5"/>
    <s v="gas"/>
    <x v="5"/>
    <n v="5430"/>
    <n v="4"/>
    <n v="1357.5"/>
    <s v="CLP"/>
    <n v="-1357.5"/>
    <n v="-1357.5"/>
    <n v="-1357.5"/>
    <n v="-3927"/>
  </r>
  <r>
    <d v="2019-01-25T00:00:00"/>
    <x v="2"/>
    <x v="5"/>
    <s v="Agua"/>
    <x v="7"/>
    <n v="19650"/>
    <n v="4"/>
    <n v="4912.5"/>
    <s v="CLP"/>
    <n v="-4912.5"/>
    <n v="-4912.5"/>
    <n v="-4912.5"/>
    <n v="16074.75"/>
  </r>
  <r>
    <d v="2019-01-25T00:00:00"/>
    <x v="2"/>
    <x v="5"/>
    <s v="Direct TV"/>
    <x v="4"/>
    <n v="38169"/>
    <n v="3"/>
    <n v="12723"/>
    <s v="CLP"/>
    <n v="-12723"/>
    <n v="-12723"/>
    <n v="-12723"/>
    <n v="10797.75"/>
  </r>
  <r>
    <d v="2019-01-27T00:00:00"/>
    <x v="2"/>
    <x v="5"/>
    <s v="Martita Enero"/>
    <x v="3"/>
    <n v="153000"/>
    <n v="4"/>
    <n v="38250"/>
    <s v="CLP"/>
    <n v="-38250"/>
    <n v="114750"/>
    <n v="-38250"/>
    <n v="4072.5"/>
  </r>
  <r>
    <d v="2019-01-28T00:00:00"/>
    <x v="2"/>
    <x v="5"/>
    <s v="Compras"/>
    <x v="0"/>
    <n v="13528"/>
    <n v="4"/>
    <n v="3382"/>
    <s v="CLP"/>
    <n v="-3382"/>
    <n v="10146"/>
    <n v="-3382"/>
    <n v="14737.5"/>
  </r>
  <r>
    <d v="2019-01-29T00:00:00"/>
    <x v="2"/>
    <x v="5"/>
    <s v="Asturiazo"/>
    <x v="8"/>
    <n v="7383"/>
    <n v="4"/>
    <n v="1845.75"/>
    <s v="CLP"/>
    <n v="0"/>
    <n v="4922"/>
    <n v="-2461"/>
    <n v="38169"/>
  </r>
  <r>
    <d v="2019-01-31T00:00:00"/>
    <x v="2"/>
    <x v="5"/>
    <s v="Asturiazo 2"/>
    <x v="8"/>
    <n v="8870"/>
    <n v="4"/>
    <n v="2217.5"/>
    <s v="CLP"/>
    <n v="0"/>
    <n v="-2956.67"/>
    <n v="-2956.66"/>
    <n v="-38250"/>
  </r>
  <r>
    <d v="2019-01-31T00:00:00"/>
    <x v="2"/>
    <x v="5"/>
    <s v="Asturiazo 1"/>
    <x v="8"/>
    <n v="4834"/>
    <n v="4"/>
    <n v="1208.5"/>
    <s v="CLP"/>
    <n v="-1611.34"/>
    <n v="0"/>
    <n v="-1611.33"/>
    <n v="-3382"/>
  </r>
  <r>
    <d v="2019-01-31T00:00:00"/>
    <x v="2"/>
    <x v="5"/>
    <s v="GC diciembre"/>
    <x v="2"/>
    <n v="196623"/>
    <n v="4"/>
    <n v="49155.75"/>
    <s v="CLP"/>
    <n v="147467.25"/>
    <n v="-49155.75"/>
    <n v="-49155.75"/>
    <n v="-2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P2:Z20" firstHeaderRow="1" firstDataRow="2" firstDataCol="1"/>
  <pivotFields count="13">
    <pivotField numFmtId="14" showAll="0"/>
    <pivotField axis="axisRow" showAll="0">
      <items count="4">
        <item sd="0" x="0"/>
        <item x="1"/>
        <item x="2"/>
        <item t="default"/>
      </items>
    </pivotField>
    <pivotField axis="axisRow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axis="axisCol" showAll="0">
      <items count="11">
        <item x="7"/>
        <item x="3"/>
        <item x="8"/>
        <item x="4"/>
        <item x="6"/>
        <item x="5"/>
        <item x="2"/>
        <item m="1" x="9"/>
        <item x="0"/>
        <item x="1"/>
        <item t="default"/>
      </items>
    </pivotField>
    <pivotField numFmtId="42" showAll="0"/>
    <pivotField showAll="0"/>
    <pivotField dataField="1" numFmtId="42" showAll="0"/>
    <pivotField showAll="0"/>
    <pivotField numFmtId="164" showAll="0"/>
    <pivotField showAll="0"/>
    <pivotField showAll="0"/>
    <pivotField showAll="0"/>
  </pivotFields>
  <rowFields count="2">
    <field x="1"/>
    <field x="2"/>
  </rowFields>
  <rowItems count="17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colItems>
  <dataFields count="1">
    <dataField name="Suma de Gasto p/p" fld="7" baseField="0" baseItem="0" numFmtId="42"/>
  </dataFields>
  <formats count="17">
    <format dxfId="32">
      <pivotArea outline="0" collapsedLevelsAreSubtotals="1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1" selected="0">
            <x v="0"/>
          </reference>
          <reference field="2" count="5">
            <x v="7"/>
            <x v="8"/>
            <x v="9"/>
            <x v="10"/>
            <x v="11"/>
          </reference>
        </references>
      </pivotArea>
    </format>
    <format dxfId="20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9">
      <pivotArea dataOnly="0" labelOnly="1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O3:AA26" firstHeaderRow="1" firstDataRow="2" firstDataCol="1"/>
  <pivotFields count="13">
    <pivotField numFmtId="14"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axis="axisCol" showAll="0">
      <items count="12">
        <item x="7"/>
        <item x="3"/>
        <item x="8"/>
        <item x="4"/>
        <item x="6"/>
        <item x="9"/>
        <item x="5"/>
        <item x="2"/>
        <item x="10"/>
        <item x="0"/>
        <item x="1"/>
        <item t="default"/>
      </items>
    </pivotField>
    <pivotField showAll="0"/>
    <pivotField showAll="0"/>
    <pivotField dataField="1" numFmtId="41" showAll="0"/>
    <pivotField showAll="0"/>
    <pivotField numFmtId="164" showAll="0"/>
    <pivotField showAll="0"/>
    <pivotField showAll="0"/>
    <pivotField showAll="0"/>
  </pivotFields>
  <rowFields count="2">
    <field x="1"/>
    <field x="2"/>
  </rowFields>
  <rowItems count="22">
    <i>
      <x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Gasto p/p" fld="7" baseField="0" baseItem="0" numFmtId="41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4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1" count="1" selected="0">
            <x v="0"/>
          </reference>
          <reference field="2" count="5">
            <x v="7"/>
            <x v="8"/>
            <x v="9"/>
            <x v="10"/>
            <x v="11"/>
          </reference>
        </references>
      </pivotArea>
    </format>
    <format dxfId="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">
      <pivotArea dataOnly="0" labelOnly="1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2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5"/>
  <sheetViews>
    <sheetView tabSelected="1" topLeftCell="H1" workbookViewId="0">
      <selection activeCell="Z26" sqref="Z26:Z27"/>
    </sheetView>
  </sheetViews>
  <sheetFormatPr baseColWidth="10" defaultRowHeight="15" x14ac:dyDescent="0.25"/>
  <cols>
    <col min="1" max="1" width="10.42578125" style="2" bestFit="1" customWidth="1"/>
    <col min="2" max="3" width="10.42578125" style="2" customWidth="1"/>
    <col min="4" max="4" width="60" style="2" bestFit="1" customWidth="1"/>
    <col min="5" max="5" width="16.7109375" style="2" bestFit="1" customWidth="1"/>
    <col min="6" max="6" width="15.5703125" style="9" bestFit="1" customWidth="1"/>
    <col min="7" max="7" width="15.42578125" style="2" customWidth="1"/>
    <col min="8" max="8" width="14.28515625" style="9" bestFit="1" customWidth="1"/>
    <col min="9" max="9" width="11.140625" style="2" bestFit="1" customWidth="1"/>
    <col min="10" max="10" width="10" style="2" bestFit="1" customWidth="1"/>
    <col min="11" max="11" width="9.85546875" style="2" bestFit="1" customWidth="1"/>
    <col min="12" max="12" width="11.42578125" style="2" bestFit="1" customWidth="1"/>
    <col min="13" max="13" width="9.7109375" style="2" bestFit="1" customWidth="1"/>
    <col min="15" max="15" width="19.140625" bestFit="1" customWidth="1"/>
    <col min="16" max="16" width="24" style="2" bestFit="1" customWidth="1"/>
    <col min="17" max="17" width="24.7109375" style="2" bestFit="1" customWidth="1"/>
    <col min="18" max="18" width="9.42578125" style="2" bestFit="1" customWidth="1"/>
    <col min="19" max="19" width="10.140625" style="2" bestFit="1" customWidth="1"/>
    <col min="20" max="20" width="9.42578125" style="2" bestFit="1" customWidth="1"/>
    <col min="21" max="21" width="12.140625" style="2" bestFit="1" customWidth="1"/>
    <col min="22" max="22" width="8.42578125" style="2" bestFit="1" customWidth="1"/>
    <col min="23" max="23" width="16.42578125" style="2" bestFit="1" customWidth="1"/>
    <col min="24" max="24" width="14.7109375" style="2" bestFit="1" customWidth="1"/>
    <col min="25" max="25" width="8.42578125" style="2" bestFit="1" customWidth="1"/>
    <col min="26" max="26" width="13.42578125" style="2" bestFit="1" customWidth="1"/>
    <col min="27" max="27" width="14.5703125" style="2" bestFit="1" customWidth="1"/>
  </cols>
  <sheetData>
    <row r="1" spans="1:27" x14ac:dyDescent="0.25">
      <c r="A1" s="5" t="s">
        <v>0</v>
      </c>
      <c r="B1" s="5" t="s">
        <v>457</v>
      </c>
      <c r="C1" s="5" t="s">
        <v>458</v>
      </c>
      <c r="D1" s="5" t="s">
        <v>1</v>
      </c>
      <c r="E1" s="5" t="s">
        <v>453</v>
      </c>
      <c r="F1" s="8" t="s">
        <v>455</v>
      </c>
      <c r="G1" s="5" t="s">
        <v>456</v>
      </c>
      <c r="H1" s="8" t="s">
        <v>454</v>
      </c>
      <c r="I1" s="5" t="s">
        <v>4</v>
      </c>
      <c r="J1" s="5" t="s">
        <v>445</v>
      </c>
      <c r="K1" s="5" t="s">
        <v>446</v>
      </c>
      <c r="L1" s="5" t="s">
        <v>447</v>
      </c>
      <c r="M1" s="5" t="s">
        <v>448</v>
      </c>
    </row>
    <row r="2" spans="1:27" x14ac:dyDescent="0.25">
      <c r="A2" s="3">
        <v>42950</v>
      </c>
      <c r="B2" s="7">
        <f>+YEAR(A2)</f>
        <v>2017</v>
      </c>
      <c r="C2" s="7">
        <f>+MONTH(A2)</f>
        <v>8</v>
      </c>
      <c r="D2" s="2" t="s">
        <v>48</v>
      </c>
      <c r="E2" s="2" t="s">
        <v>51</v>
      </c>
      <c r="F2" s="9">
        <v>39711</v>
      </c>
      <c r="G2" s="2">
        <f>+IF(E2="Cable",3,4)</f>
        <v>4</v>
      </c>
      <c r="H2" s="9">
        <f>+F2/G2</f>
        <v>9927.75</v>
      </c>
      <c r="I2" s="2" t="s">
        <v>7</v>
      </c>
      <c r="J2" s="6">
        <v>-9927.75</v>
      </c>
      <c r="K2" s="2">
        <v>-9927.75</v>
      </c>
      <c r="L2" s="2">
        <v>29783.25</v>
      </c>
      <c r="M2" s="2">
        <v>-9927.75</v>
      </c>
      <c r="P2" s="15" t="s">
        <v>462</v>
      </c>
      <c r="Q2" s="15" t="s">
        <v>461</v>
      </c>
      <c r="AA2"/>
    </row>
    <row r="3" spans="1:27" x14ac:dyDescent="0.25">
      <c r="A3" s="3">
        <v>42962</v>
      </c>
      <c r="B3" s="7">
        <f t="shared" ref="B3:B66" si="0">+YEAR(A3)</f>
        <v>2017</v>
      </c>
      <c r="C3" s="7">
        <f t="shared" ref="C3:C66" si="1">+MONTH(A3)</f>
        <v>8</v>
      </c>
      <c r="D3" s="2" t="s">
        <v>51</v>
      </c>
      <c r="E3" s="2" t="s">
        <v>51</v>
      </c>
      <c r="F3" s="9">
        <v>30780</v>
      </c>
      <c r="G3" s="2">
        <f t="shared" ref="G3:G66" si="2">+IF(E3="Cable",3,4)</f>
        <v>4</v>
      </c>
      <c r="H3" s="9">
        <f t="shared" ref="H3:H66" si="3">+F3/G3</f>
        <v>7695</v>
      </c>
      <c r="I3" s="2" t="s">
        <v>7</v>
      </c>
      <c r="J3" s="6">
        <v>-7695</v>
      </c>
      <c r="K3" s="2">
        <v>-7695</v>
      </c>
      <c r="L3" s="2">
        <v>23085</v>
      </c>
      <c r="M3" s="2">
        <v>-7695</v>
      </c>
      <c r="P3" s="15" t="s">
        <v>459</v>
      </c>
      <c r="Q3" s="16" t="s">
        <v>139</v>
      </c>
      <c r="R3" s="16" t="s">
        <v>17</v>
      </c>
      <c r="S3" s="16" t="s">
        <v>312</v>
      </c>
      <c r="T3" s="16" t="s">
        <v>449</v>
      </c>
      <c r="U3" s="16" t="s">
        <v>451</v>
      </c>
      <c r="V3" s="16" t="s">
        <v>160</v>
      </c>
      <c r="W3" s="16" t="s">
        <v>91</v>
      </c>
      <c r="X3" s="16" t="s">
        <v>51</v>
      </c>
      <c r="Y3" s="16" t="s">
        <v>450</v>
      </c>
      <c r="Z3" s="16" t="s">
        <v>460</v>
      </c>
      <c r="AA3"/>
    </row>
    <row r="4" spans="1:27" x14ac:dyDescent="0.25">
      <c r="A4" s="3">
        <v>42964</v>
      </c>
      <c r="B4" s="7">
        <f t="shared" si="0"/>
        <v>2017</v>
      </c>
      <c r="C4" s="7">
        <f t="shared" si="1"/>
        <v>8</v>
      </c>
      <c r="D4" s="2" t="s">
        <v>56</v>
      </c>
      <c r="E4" s="2" t="s">
        <v>450</v>
      </c>
      <c r="F4" s="9">
        <v>23022</v>
      </c>
      <c r="G4" s="2">
        <f t="shared" si="2"/>
        <v>4</v>
      </c>
      <c r="H4" s="9">
        <f t="shared" si="3"/>
        <v>5755.5</v>
      </c>
      <c r="I4" s="2" t="s">
        <v>7</v>
      </c>
      <c r="J4" s="6">
        <v>-5755.5</v>
      </c>
      <c r="K4" s="2">
        <v>-5755.5</v>
      </c>
      <c r="L4" s="2">
        <v>-5755.5</v>
      </c>
      <c r="M4" s="2">
        <v>17266.5</v>
      </c>
      <c r="P4" s="2">
        <v>2017</v>
      </c>
      <c r="Q4" s="18">
        <v>22233</v>
      </c>
      <c r="R4" s="18">
        <v>174000</v>
      </c>
      <c r="S4" s="18">
        <v>4895.5</v>
      </c>
      <c r="T4" s="18">
        <v>61213.333333333336</v>
      </c>
      <c r="U4" s="18">
        <v>13162.5</v>
      </c>
      <c r="V4" s="18">
        <v>12506.25</v>
      </c>
      <c r="W4" s="18">
        <v>243648.25</v>
      </c>
      <c r="X4" s="18">
        <v>168384.5</v>
      </c>
      <c r="Y4" s="18">
        <v>23745.5</v>
      </c>
      <c r="Z4" s="18">
        <v>723788.83333333326</v>
      </c>
      <c r="AA4"/>
    </row>
    <row r="5" spans="1:27" x14ac:dyDescent="0.25">
      <c r="A5" s="3">
        <v>42970</v>
      </c>
      <c r="B5" s="7">
        <f t="shared" si="0"/>
        <v>2017</v>
      </c>
      <c r="C5" s="7">
        <f t="shared" si="1"/>
        <v>8</v>
      </c>
      <c r="D5" s="2" t="s">
        <v>61</v>
      </c>
      <c r="E5" s="2" t="s">
        <v>51</v>
      </c>
      <c r="F5" s="9">
        <v>590</v>
      </c>
      <c r="G5" s="2">
        <f t="shared" si="2"/>
        <v>4</v>
      </c>
      <c r="H5" s="9">
        <f t="shared" si="3"/>
        <v>147.5</v>
      </c>
      <c r="I5" s="2" t="s">
        <v>7</v>
      </c>
      <c r="J5" s="6">
        <v>-147.5</v>
      </c>
      <c r="K5" s="2">
        <v>-147.5</v>
      </c>
      <c r="L5" s="2">
        <v>442.5</v>
      </c>
      <c r="M5" s="2">
        <v>-147.5</v>
      </c>
      <c r="P5" s="2">
        <v>2018</v>
      </c>
      <c r="Q5" s="18">
        <v>60870</v>
      </c>
      <c r="R5" s="18">
        <v>375325</v>
      </c>
      <c r="S5" s="18">
        <v>55657.5</v>
      </c>
      <c r="T5" s="18">
        <v>160717.33333333334</v>
      </c>
      <c r="U5" s="18">
        <v>48677.5</v>
      </c>
      <c r="V5" s="18">
        <v>11255.75</v>
      </c>
      <c r="W5" s="18">
        <v>682505.5</v>
      </c>
      <c r="X5" s="18">
        <v>255524</v>
      </c>
      <c r="Y5" s="18">
        <v>53342.25</v>
      </c>
      <c r="Z5" s="18">
        <v>1703874.8333333335</v>
      </c>
      <c r="AA5"/>
    </row>
    <row r="6" spans="1:27" x14ac:dyDescent="0.25">
      <c r="A6" s="3">
        <v>42971</v>
      </c>
      <c r="B6" s="7">
        <f t="shared" si="0"/>
        <v>2017</v>
      </c>
      <c r="C6" s="7">
        <f t="shared" si="1"/>
        <v>8</v>
      </c>
      <c r="D6" s="2" t="s">
        <v>62</v>
      </c>
      <c r="E6" s="2" t="s">
        <v>91</v>
      </c>
      <c r="F6" s="9">
        <v>77470</v>
      </c>
      <c r="G6" s="2">
        <f t="shared" si="2"/>
        <v>4</v>
      </c>
      <c r="H6" s="9">
        <f t="shared" si="3"/>
        <v>19367.5</v>
      </c>
      <c r="I6" s="2" t="s">
        <v>7</v>
      </c>
      <c r="J6" s="6">
        <v>-19367.5</v>
      </c>
      <c r="K6" s="2">
        <v>58102.5</v>
      </c>
      <c r="L6" s="2">
        <v>-19367.5</v>
      </c>
      <c r="M6" s="2">
        <v>-19367.5</v>
      </c>
      <c r="P6" s="2">
        <v>1</v>
      </c>
      <c r="Q6" s="18">
        <v>3680</v>
      </c>
      <c r="R6" s="18">
        <v>31000</v>
      </c>
      <c r="S6" s="18"/>
      <c r="T6" s="18">
        <v>11220</v>
      </c>
      <c r="U6" s="18">
        <v>4112.5</v>
      </c>
      <c r="V6" s="18"/>
      <c r="W6" s="18">
        <v>52512.25</v>
      </c>
      <c r="X6" s="18">
        <v>26285</v>
      </c>
      <c r="Y6" s="18">
        <v>5247.5</v>
      </c>
      <c r="Z6" s="18">
        <v>134057.25</v>
      </c>
      <c r="AA6"/>
    </row>
    <row r="7" spans="1:27" x14ac:dyDescent="0.25">
      <c r="A7" s="3">
        <v>42972</v>
      </c>
      <c r="B7" s="7">
        <f t="shared" si="0"/>
        <v>2017</v>
      </c>
      <c r="C7" s="7">
        <f t="shared" si="1"/>
        <v>8</v>
      </c>
      <c r="D7" s="2" t="s">
        <v>64</v>
      </c>
      <c r="E7" s="2" t="s">
        <v>51</v>
      </c>
      <c r="F7" s="9">
        <v>7135</v>
      </c>
      <c r="G7" s="2">
        <f t="shared" si="2"/>
        <v>4</v>
      </c>
      <c r="H7" s="9">
        <f t="shared" si="3"/>
        <v>1783.75</v>
      </c>
      <c r="I7" s="2" t="s">
        <v>7</v>
      </c>
      <c r="J7" s="6">
        <v>-1783.75</v>
      </c>
      <c r="K7" s="2">
        <v>5351.25</v>
      </c>
      <c r="L7" s="2">
        <v>-1783.75</v>
      </c>
      <c r="M7" s="2">
        <v>-1783.75</v>
      </c>
      <c r="P7" s="2">
        <v>2</v>
      </c>
      <c r="Q7" s="18">
        <v>6235</v>
      </c>
      <c r="R7" s="18">
        <v>23325</v>
      </c>
      <c r="S7" s="18"/>
      <c r="T7" s="18">
        <v>18258.666666666668</v>
      </c>
      <c r="U7" s="18">
        <v>4150</v>
      </c>
      <c r="V7" s="18"/>
      <c r="W7" s="18">
        <v>54908.75</v>
      </c>
      <c r="X7" s="18">
        <v>10161.75</v>
      </c>
      <c r="Y7" s="18"/>
      <c r="Z7" s="18">
        <v>117039.16666666667</v>
      </c>
      <c r="AA7"/>
    </row>
    <row r="8" spans="1:27" x14ac:dyDescent="0.25">
      <c r="A8" s="3">
        <v>42973</v>
      </c>
      <c r="B8" s="7">
        <f t="shared" si="0"/>
        <v>2017</v>
      </c>
      <c r="C8" s="7">
        <f t="shared" si="1"/>
        <v>8</v>
      </c>
      <c r="D8" s="2" t="s">
        <v>66</v>
      </c>
      <c r="E8" s="2" t="s">
        <v>51</v>
      </c>
      <c r="F8" s="9">
        <v>10192</v>
      </c>
      <c r="G8" s="2">
        <f t="shared" si="2"/>
        <v>4</v>
      </c>
      <c r="H8" s="9">
        <f t="shared" si="3"/>
        <v>2548</v>
      </c>
      <c r="I8" s="2" t="s">
        <v>7</v>
      </c>
      <c r="J8" s="6">
        <v>-2548</v>
      </c>
      <c r="K8" s="2">
        <v>-2548</v>
      </c>
      <c r="L8" s="2">
        <v>-2548</v>
      </c>
      <c r="M8" s="2">
        <v>7644</v>
      </c>
      <c r="P8" s="2">
        <v>3</v>
      </c>
      <c r="Q8" s="18">
        <v>8612.5</v>
      </c>
      <c r="R8" s="18">
        <v>30000</v>
      </c>
      <c r="S8" s="18"/>
      <c r="T8" s="18">
        <v>11220</v>
      </c>
      <c r="U8" s="18">
        <v>3325</v>
      </c>
      <c r="V8" s="18">
        <v>2784.25</v>
      </c>
      <c r="W8" s="18">
        <v>44862.25</v>
      </c>
      <c r="X8" s="18">
        <v>25900.5</v>
      </c>
      <c r="Y8" s="18">
        <v>5279</v>
      </c>
      <c r="Z8" s="18">
        <v>131983.5</v>
      </c>
      <c r="AA8"/>
    </row>
    <row r="9" spans="1:27" x14ac:dyDescent="0.25">
      <c r="A9" s="3">
        <v>42975</v>
      </c>
      <c r="B9" s="7">
        <f t="shared" si="0"/>
        <v>2017</v>
      </c>
      <c r="C9" s="7">
        <f t="shared" si="1"/>
        <v>8</v>
      </c>
      <c r="D9" s="2" t="s">
        <v>68</v>
      </c>
      <c r="E9" s="2" t="s">
        <v>51</v>
      </c>
      <c r="F9" s="9">
        <v>86836</v>
      </c>
      <c r="G9" s="2">
        <f t="shared" si="2"/>
        <v>4</v>
      </c>
      <c r="H9" s="9">
        <f t="shared" si="3"/>
        <v>21709</v>
      </c>
      <c r="I9" s="2" t="s">
        <v>7</v>
      </c>
      <c r="J9" s="6">
        <v>65127</v>
      </c>
      <c r="K9" s="2">
        <v>-21709</v>
      </c>
      <c r="L9" s="2">
        <v>-21709</v>
      </c>
      <c r="M9" s="2">
        <v>-21709</v>
      </c>
      <c r="P9" s="2">
        <v>4</v>
      </c>
      <c r="Q9" s="18">
        <v>4142.5</v>
      </c>
      <c r="R9" s="18">
        <v>37500</v>
      </c>
      <c r="S9" s="18"/>
      <c r="T9" s="18">
        <v>11220</v>
      </c>
      <c r="U9" s="18">
        <v>4074.25</v>
      </c>
      <c r="V9" s="18">
        <v>1875</v>
      </c>
      <c r="W9" s="18">
        <v>55288.75</v>
      </c>
      <c r="X9" s="18">
        <v>35838.5</v>
      </c>
      <c r="Y9" s="18">
        <v>5279</v>
      </c>
      <c r="Z9" s="18">
        <v>155218</v>
      </c>
      <c r="AA9"/>
    </row>
    <row r="10" spans="1:27" x14ac:dyDescent="0.25">
      <c r="A10" s="3">
        <v>42975</v>
      </c>
      <c r="B10" s="7">
        <f t="shared" si="0"/>
        <v>2017</v>
      </c>
      <c r="C10" s="7">
        <f t="shared" si="1"/>
        <v>8</v>
      </c>
      <c r="D10" s="2" t="s">
        <v>70</v>
      </c>
      <c r="E10" s="2" t="s">
        <v>51</v>
      </c>
      <c r="F10" s="9">
        <v>5999</v>
      </c>
      <c r="G10" s="2">
        <f t="shared" si="2"/>
        <v>4</v>
      </c>
      <c r="H10" s="9">
        <f t="shared" si="3"/>
        <v>1499.75</v>
      </c>
      <c r="I10" s="2" t="s">
        <v>7</v>
      </c>
      <c r="J10" s="6">
        <v>-1499.75</v>
      </c>
      <c r="K10" s="2">
        <v>-1499.75</v>
      </c>
      <c r="L10" s="2">
        <v>4499.25</v>
      </c>
      <c r="M10" s="2">
        <v>-1499.75</v>
      </c>
      <c r="P10" s="2">
        <v>5</v>
      </c>
      <c r="Q10" s="18">
        <v>4457.5</v>
      </c>
      <c r="R10" s="18">
        <v>30000</v>
      </c>
      <c r="S10" s="18">
        <v>6501</v>
      </c>
      <c r="T10" s="18">
        <v>19758.666666666668</v>
      </c>
      <c r="U10" s="18">
        <v>4175</v>
      </c>
      <c r="V10" s="18">
        <v>929.75</v>
      </c>
      <c r="W10" s="18">
        <v>55690.5</v>
      </c>
      <c r="X10" s="18">
        <v>21131.25</v>
      </c>
      <c r="Y10" s="18"/>
      <c r="Z10" s="18">
        <v>142643.66666666669</v>
      </c>
      <c r="AA10"/>
    </row>
    <row r="11" spans="1:27" x14ac:dyDescent="0.25">
      <c r="A11" s="3">
        <v>42978</v>
      </c>
      <c r="B11" s="7">
        <f t="shared" si="0"/>
        <v>2017</v>
      </c>
      <c r="C11" s="7">
        <f t="shared" si="1"/>
        <v>8</v>
      </c>
      <c r="D11" s="2" t="s">
        <v>74</v>
      </c>
      <c r="E11" s="2" t="s">
        <v>51</v>
      </c>
      <c r="F11" s="9">
        <v>890</v>
      </c>
      <c r="G11" s="2">
        <f t="shared" si="2"/>
        <v>4</v>
      </c>
      <c r="H11" s="9">
        <f t="shared" si="3"/>
        <v>222.5</v>
      </c>
      <c r="I11" s="2" t="s">
        <v>7</v>
      </c>
      <c r="J11" s="6">
        <v>-222.5</v>
      </c>
      <c r="K11" s="2">
        <v>667.5</v>
      </c>
      <c r="L11" s="2">
        <v>-222.5</v>
      </c>
      <c r="M11" s="2">
        <v>-222.5</v>
      </c>
      <c r="P11" s="2">
        <v>6</v>
      </c>
      <c r="Q11" s="18">
        <v>5505</v>
      </c>
      <c r="R11" s="18">
        <v>30000</v>
      </c>
      <c r="S11" s="18">
        <v>10597.75</v>
      </c>
      <c r="T11" s="18">
        <v>12720</v>
      </c>
      <c r="U11" s="18">
        <v>4317.5</v>
      </c>
      <c r="V11" s="18"/>
      <c r="W11" s="18">
        <v>61035.5</v>
      </c>
      <c r="X11" s="18">
        <v>24454.75</v>
      </c>
      <c r="Y11" s="18">
        <v>5279</v>
      </c>
      <c r="Z11" s="18">
        <v>153909.5</v>
      </c>
      <c r="AA11"/>
    </row>
    <row r="12" spans="1:27" x14ac:dyDescent="0.25">
      <c r="A12" s="3">
        <v>42978</v>
      </c>
      <c r="B12" s="7">
        <f t="shared" si="0"/>
        <v>2017</v>
      </c>
      <c r="C12" s="7">
        <f t="shared" si="1"/>
        <v>8</v>
      </c>
      <c r="D12" s="2" t="s">
        <v>77</v>
      </c>
      <c r="E12" s="2" t="s">
        <v>17</v>
      </c>
      <c r="F12" s="9">
        <v>186000</v>
      </c>
      <c r="G12" s="2">
        <f t="shared" si="2"/>
        <v>4</v>
      </c>
      <c r="H12" s="9">
        <f t="shared" si="3"/>
        <v>46500</v>
      </c>
      <c r="I12" s="2" t="s">
        <v>7</v>
      </c>
      <c r="J12" s="6">
        <v>-46500</v>
      </c>
      <c r="K12" s="2">
        <v>139500</v>
      </c>
      <c r="L12" s="2">
        <v>-46500</v>
      </c>
      <c r="M12" s="2">
        <v>-46500</v>
      </c>
      <c r="P12" s="2">
        <v>7</v>
      </c>
      <c r="Q12" s="18">
        <v>4365</v>
      </c>
      <c r="R12" s="18">
        <v>30250</v>
      </c>
      <c r="S12" s="18">
        <v>3512.5</v>
      </c>
      <c r="T12" s="18">
        <v>12720</v>
      </c>
      <c r="U12" s="18">
        <v>5253.5</v>
      </c>
      <c r="V12" s="18">
        <v>3638</v>
      </c>
      <c r="W12" s="18">
        <v>61233.75</v>
      </c>
      <c r="X12" s="18">
        <v>21211.75</v>
      </c>
      <c r="Y12" s="18">
        <v>5466.5</v>
      </c>
      <c r="Z12" s="18">
        <v>147651</v>
      </c>
      <c r="AA12"/>
    </row>
    <row r="13" spans="1:27" x14ac:dyDescent="0.25">
      <c r="A13" s="3">
        <v>42978</v>
      </c>
      <c r="B13" s="7">
        <f t="shared" si="0"/>
        <v>2017</v>
      </c>
      <c r="C13" s="7">
        <f t="shared" si="1"/>
        <v>8</v>
      </c>
      <c r="D13" s="2" t="s">
        <v>78</v>
      </c>
      <c r="E13" s="2" t="s">
        <v>449</v>
      </c>
      <c r="F13" s="9">
        <v>42523</v>
      </c>
      <c r="G13" s="2">
        <f t="shared" si="2"/>
        <v>3</v>
      </c>
      <c r="H13" s="9">
        <f t="shared" si="3"/>
        <v>14174.333333333334</v>
      </c>
      <c r="I13" s="2" t="s">
        <v>7</v>
      </c>
      <c r="J13" s="6">
        <v>-14174.34</v>
      </c>
      <c r="K13" s="2">
        <v>-14174.33</v>
      </c>
      <c r="L13" s="2">
        <v>-14174.33</v>
      </c>
      <c r="M13" s="2">
        <v>42523</v>
      </c>
      <c r="P13" s="2">
        <v>8</v>
      </c>
      <c r="Q13" s="18">
        <v>5847.5</v>
      </c>
      <c r="R13" s="18">
        <v>38250</v>
      </c>
      <c r="S13" s="18"/>
      <c r="T13" s="18">
        <v>12720</v>
      </c>
      <c r="U13" s="18">
        <v>4496.25</v>
      </c>
      <c r="V13" s="18"/>
      <c r="W13" s="18">
        <v>71659.5</v>
      </c>
      <c r="X13" s="18">
        <v>15938</v>
      </c>
      <c r="Y13" s="18">
        <v>5358.25</v>
      </c>
      <c r="Z13" s="18">
        <v>154269.5</v>
      </c>
      <c r="AA13"/>
    </row>
    <row r="14" spans="1:27" x14ac:dyDescent="0.25">
      <c r="A14" s="3">
        <v>42980</v>
      </c>
      <c r="B14" s="7">
        <f t="shared" si="0"/>
        <v>2017</v>
      </c>
      <c r="C14" s="7">
        <f t="shared" si="1"/>
        <v>9</v>
      </c>
      <c r="D14" s="2" t="s">
        <v>80</v>
      </c>
      <c r="E14" s="2" t="s">
        <v>51</v>
      </c>
      <c r="F14" s="9">
        <v>2300</v>
      </c>
      <c r="G14" s="2">
        <f t="shared" si="2"/>
        <v>4</v>
      </c>
      <c r="H14" s="9">
        <f t="shared" si="3"/>
        <v>575</v>
      </c>
      <c r="I14" s="2" t="s">
        <v>7</v>
      </c>
      <c r="J14" s="6">
        <v>-575</v>
      </c>
      <c r="K14" s="2">
        <v>-575</v>
      </c>
      <c r="L14" s="2">
        <v>1725</v>
      </c>
      <c r="M14" s="2">
        <v>-575</v>
      </c>
      <c r="P14" s="2">
        <v>9</v>
      </c>
      <c r="Q14" s="18">
        <v>5197.5</v>
      </c>
      <c r="R14" s="18">
        <v>27500</v>
      </c>
      <c r="S14" s="18">
        <v>10215.25</v>
      </c>
      <c r="T14" s="18">
        <v>12720</v>
      </c>
      <c r="U14" s="18">
        <v>3821.75</v>
      </c>
      <c r="V14" s="18">
        <v>971.25</v>
      </c>
      <c r="W14" s="18">
        <v>67738</v>
      </c>
      <c r="X14" s="18">
        <v>15927.25</v>
      </c>
      <c r="Y14" s="18">
        <v>5358.25</v>
      </c>
      <c r="Z14" s="18">
        <v>149449.25</v>
      </c>
      <c r="AA14"/>
    </row>
    <row r="15" spans="1:27" x14ac:dyDescent="0.25">
      <c r="A15" s="3">
        <v>42982</v>
      </c>
      <c r="B15" s="7">
        <f t="shared" si="0"/>
        <v>2017</v>
      </c>
      <c r="C15" s="7">
        <f t="shared" si="1"/>
        <v>9</v>
      </c>
      <c r="D15" s="2" t="s">
        <v>81</v>
      </c>
      <c r="E15" s="2" t="s">
        <v>51</v>
      </c>
      <c r="F15" s="9">
        <v>18800</v>
      </c>
      <c r="G15" s="2">
        <f t="shared" si="2"/>
        <v>4</v>
      </c>
      <c r="H15" s="9">
        <f t="shared" si="3"/>
        <v>4700</v>
      </c>
      <c r="I15" s="2" t="s">
        <v>7</v>
      </c>
      <c r="J15" s="6">
        <v>-4700</v>
      </c>
      <c r="K15" s="2">
        <v>-4700</v>
      </c>
      <c r="L15" s="2">
        <v>-4700</v>
      </c>
      <c r="M15" s="2">
        <v>14100</v>
      </c>
      <c r="P15" s="2">
        <v>10</v>
      </c>
      <c r="Q15" s="18">
        <v>3780</v>
      </c>
      <c r="R15" s="18">
        <v>37500</v>
      </c>
      <c r="S15" s="18">
        <v>11113.75</v>
      </c>
      <c r="T15" s="18">
        <v>12720</v>
      </c>
      <c r="U15" s="18">
        <v>3331</v>
      </c>
      <c r="V15" s="18"/>
      <c r="W15" s="18">
        <v>54986.5</v>
      </c>
      <c r="X15" s="18">
        <v>22863.5</v>
      </c>
      <c r="Y15" s="18">
        <v>5358.25</v>
      </c>
      <c r="Z15" s="18">
        <v>151653</v>
      </c>
      <c r="AA15"/>
    </row>
    <row r="16" spans="1:27" x14ac:dyDescent="0.25">
      <c r="A16" s="3">
        <v>42986</v>
      </c>
      <c r="B16" s="7">
        <f t="shared" si="0"/>
        <v>2017</v>
      </c>
      <c r="C16" s="7">
        <f t="shared" si="1"/>
        <v>9</v>
      </c>
      <c r="D16" s="2" t="s">
        <v>83</v>
      </c>
      <c r="E16" s="2" t="s">
        <v>51</v>
      </c>
      <c r="F16" s="9">
        <v>3780</v>
      </c>
      <c r="G16" s="2">
        <f t="shared" si="2"/>
        <v>4</v>
      </c>
      <c r="H16" s="9">
        <f t="shared" si="3"/>
        <v>945</v>
      </c>
      <c r="I16" s="2" t="s">
        <v>7</v>
      </c>
      <c r="J16" s="6">
        <v>-945</v>
      </c>
      <c r="K16" s="2">
        <v>-945</v>
      </c>
      <c r="L16" s="2">
        <v>2835</v>
      </c>
      <c r="M16" s="2">
        <v>-945</v>
      </c>
      <c r="P16" s="2">
        <v>11</v>
      </c>
      <c r="Q16" s="18">
        <v>4135</v>
      </c>
      <c r="R16" s="18">
        <v>30000</v>
      </c>
      <c r="S16" s="18">
        <v>8034.25</v>
      </c>
      <c r="T16" s="18">
        <v>12720</v>
      </c>
      <c r="U16" s="18">
        <v>3598.25</v>
      </c>
      <c r="V16" s="18">
        <v>1057.5</v>
      </c>
      <c r="W16" s="18">
        <v>45976</v>
      </c>
      <c r="X16" s="18">
        <v>14189.75</v>
      </c>
      <c r="Y16" s="18">
        <v>5358.25</v>
      </c>
      <c r="Z16" s="18">
        <v>125069</v>
      </c>
      <c r="AA16"/>
    </row>
    <row r="17" spans="1:27" x14ac:dyDescent="0.25">
      <c r="A17" s="3">
        <v>42988</v>
      </c>
      <c r="B17" s="7">
        <f t="shared" si="0"/>
        <v>2017</v>
      </c>
      <c r="C17" s="7">
        <f t="shared" si="1"/>
        <v>9</v>
      </c>
      <c r="D17" s="2" t="s">
        <v>85</v>
      </c>
      <c r="E17" s="2" t="s">
        <v>51</v>
      </c>
      <c r="F17" s="9">
        <v>11373</v>
      </c>
      <c r="G17" s="2">
        <f t="shared" si="2"/>
        <v>4</v>
      </c>
      <c r="H17" s="9">
        <f t="shared" si="3"/>
        <v>2843.25</v>
      </c>
      <c r="I17" s="2" t="s">
        <v>7</v>
      </c>
      <c r="J17" s="6">
        <v>-2843.25</v>
      </c>
      <c r="K17" s="2">
        <v>-2843.25</v>
      </c>
      <c r="L17" s="2">
        <v>8529.75</v>
      </c>
      <c r="M17" s="2">
        <v>-2843.25</v>
      </c>
      <c r="P17" s="2">
        <v>12</v>
      </c>
      <c r="Q17" s="18">
        <v>4912.5</v>
      </c>
      <c r="R17" s="18">
        <v>30000</v>
      </c>
      <c r="S17" s="18">
        <v>5683</v>
      </c>
      <c r="T17" s="18">
        <v>12720</v>
      </c>
      <c r="U17" s="18">
        <v>4022.5</v>
      </c>
      <c r="V17" s="18"/>
      <c r="W17" s="18">
        <v>56613.75</v>
      </c>
      <c r="X17" s="18">
        <v>21622</v>
      </c>
      <c r="Y17" s="18">
        <v>5358.25</v>
      </c>
      <c r="Z17" s="18">
        <v>140932</v>
      </c>
      <c r="AA17"/>
    </row>
    <row r="18" spans="1:27" x14ac:dyDescent="0.25">
      <c r="A18" s="3">
        <v>42989</v>
      </c>
      <c r="B18" s="7">
        <f t="shared" si="0"/>
        <v>2017</v>
      </c>
      <c r="C18" s="7">
        <f t="shared" si="1"/>
        <v>9</v>
      </c>
      <c r="D18" s="2" t="s">
        <v>78</v>
      </c>
      <c r="E18" s="2" t="s">
        <v>449</v>
      </c>
      <c r="F18" s="9">
        <v>33660</v>
      </c>
      <c r="G18" s="2">
        <f t="shared" si="2"/>
        <v>3</v>
      </c>
      <c r="H18" s="9">
        <f t="shared" si="3"/>
        <v>11220</v>
      </c>
      <c r="I18" s="2" t="s">
        <v>7</v>
      </c>
      <c r="J18" s="6">
        <v>-11220</v>
      </c>
      <c r="K18" s="2">
        <v>-11220</v>
      </c>
      <c r="L18" s="2">
        <v>-11220</v>
      </c>
      <c r="M18" s="2">
        <v>33660</v>
      </c>
      <c r="P18" s="2">
        <v>2019</v>
      </c>
      <c r="Q18" s="18">
        <v>4912.5</v>
      </c>
      <c r="R18" s="18">
        <v>38250</v>
      </c>
      <c r="S18" s="18">
        <v>5271.75</v>
      </c>
      <c r="T18" s="18">
        <v>19867.333333333332</v>
      </c>
      <c r="U18" s="18">
        <v>3599.25</v>
      </c>
      <c r="V18" s="18">
        <v>1357.5</v>
      </c>
      <c r="W18" s="18">
        <v>49155.75</v>
      </c>
      <c r="X18" s="18">
        <v>18287</v>
      </c>
      <c r="Y18" s="18"/>
      <c r="Z18" s="18">
        <v>140701.08333333331</v>
      </c>
      <c r="AA18"/>
    </row>
    <row r="19" spans="1:27" x14ac:dyDescent="0.25">
      <c r="A19" s="3">
        <v>42989</v>
      </c>
      <c r="B19" s="7">
        <f t="shared" si="0"/>
        <v>2017</v>
      </c>
      <c r="C19" s="7">
        <f t="shared" si="1"/>
        <v>9</v>
      </c>
      <c r="D19" s="2" t="s">
        <v>87</v>
      </c>
      <c r="E19" s="2" t="s">
        <v>51</v>
      </c>
      <c r="F19" s="9">
        <v>5572</v>
      </c>
      <c r="G19" s="2">
        <f t="shared" si="2"/>
        <v>4</v>
      </c>
      <c r="H19" s="9">
        <f t="shared" si="3"/>
        <v>1393</v>
      </c>
      <c r="I19" s="2" t="s">
        <v>7</v>
      </c>
      <c r="J19" s="6">
        <v>4179</v>
      </c>
      <c r="K19" s="2">
        <v>-1393</v>
      </c>
      <c r="L19" s="2">
        <v>-1393</v>
      </c>
      <c r="M19" s="2">
        <v>-1393</v>
      </c>
      <c r="P19" s="2">
        <v>1</v>
      </c>
      <c r="Q19" s="18">
        <v>4912.5</v>
      </c>
      <c r="R19" s="18">
        <v>38250</v>
      </c>
      <c r="S19" s="18">
        <v>5271.75</v>
      </c>
      <c r="T19" s="18">
        <v>19867.333333333332</v>
      </c>
      <c r="U19" s="18">
        <v>3599.25</v>
      </c>
      <c r="V19" s="18">
        <v>1357.5</v>
      </c>
      <c r="W19" s="18">
        <v>49155.75</v>
      </c>
      <c r="X19" s="18">
        <v>18287</v>
      </c>
      <c r="Y19" s="18"/>
      <c r="Z19" s="18">
        <v>140701.08333333331</v>
      </c>
      <c r="AA19"/>
    </row>
    <row r="20" spans="1:27" x14ac:dyDescent="0.25">
      <c r="A20" s="3">
        <v>42992</v>
      </c>
      <c r="B20" s="7">
        <f t="shared" si="0"/>
        <v>2017</v>
      </c>
      <c r="C20" s="7">
        <f t="shared" si="1"/>
        <v>9</v>
      </c>
      <c r="D20" s="2" t="s">
        <v>88</v>
      </c>
      <c r="E20" s="2" t="s">
        <v>450</v>
      </c>
      <c r="F20" s="9">
        <v>16990</v>
      </c>
      <c r="G20" s="2">
        <f t="shared" si="2"/>
        <v>4</v>
      </c>
      <c r="H20" s="9">
        <f t="shared" si="3"/>
        <v>4247.5</v>
      </c>
      <c r="I20" s="2" t="s">
        <v>7</v>
      </c>
      <c r="J20" s="6">
        <v>-4247.5</v>
      </c>
      <c r="K20" s="2">
        <v>-4247.5</v>
      </c>
      <c r="L20" s="2">
        <v>-4247.5</v>
      </c>
      <c r="M20" s="2">
        <v>12742.5</v>
      </c>
      <c r="P20" s="2" t="s">
        <v>460</v>
      </c>
      <c r="Q20" s="18">
        <v>88015.5</v>
      </c>
      <c r="R20" s="18">
        <v>587575</v>
      </c>
      <c r="S20" s="18">
        <v>65824.75</v>
      </c>
      <c r="T20" s="18">
        <v>241798.00000000003</v>
      </c>
      <c r="U20" s="18">
        <v>65439.25</v>
      </c>
      <c r="V20" s="18">
        <v>25119.5</v>
      </c>
      <c r="W20" s="18">
        <v>975309.5</v>
      </c>
      <c r="X20" s="18">
        <v>442195.5</v>
      </c>
      <c r="Y20" s="18">
        <v>77087.75</v>
      </c>
      <c r="Z20" s="18">
        <v>2568364.7500000005</v>
      </c>
      <c r="AA20"/>
    </row>
    <row r="21" spans="1:27" x14ac:dyDescent="0.25">
      <c r="A21" s="3">
        <v>42999</v>
      </c>
      <c r="B21" s="7">
        <f t="shared" si="0"/>
        <v>2017</v>
      </c>
      <c r="C21" s="7">
        <f t="shared" si="1"/>
        <v>9</v>
      </c>
      <c r="D21" s="2" t="s">
        <v>89</v>
      </c>
      <c r="E21" s="2" t="s">
        <v>160</v>
      </c>
      <c r="F21" s="9">
        <v>7038</v>
      </c>
      <c r="G21" s="2">
        <f t="shared" si="2"/>
        <v>4</v>
      </c>
      <c r="H21" s="9">
        <f t="shared" si="3"/>
        <v>1759.5</v>
      </c>
      <c r="I21" s="2" t="s">
        <v>7</v>
      </c>
      <c r="J21" s="6">
        <v>-1759.5</v>
      </c>
      <c r="K21" s="2">
        <v>-1759.5</v>
      </c>
      <c r="L21" s="2">
        <v>-1759.5</v>
      </c>
      <c r="M21" s="2">
        <v>5278.5</v>
      </c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 s="3">
        <v>43000</v>
      </c>
      <c r="B22" s="7">
        <f t="shared" si="0"/>
        <v>2017</v>
      </c>
      <c r="C22" s="7">
        <f t="shared" si="1"/>
        <v>9</v>
      </c>
      <c r="D22" s="2" t="s">
        <v>91</v>
      </c>
      <c r="E22" s="2" t="s">
        <v>91</v>
      </c>
      <c r="F22" s="9">
        <v>219696</v>
      </c>
      <c r="G22" s="2">
        <f t="shared" si="2"/>
        <v>4</v>
      </c>
      <c r="H22" s="9">
        <f t="shared" si="3"/>
        <v>54924</v>
      </c>
      <c r="I22" s="2" t="s">
        <v>7</v>
      </c>
      <c r="J22" s="6">
        <v>-54924</v>
      </c>
      <c r="K22" s="2">
        <v>-54924</v>
      </c>
      <c r="L22" s="2">
        <v>164772</v>
      </c>
      <c r="M22" s="2">
        <v>-54924</v>
      </c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25">
      <c r="A23" s="3">
        <v>43000</v>
      </c>
      <c r="B23" s="7">
        <f t="shared" si="0"/>
        <v>2017</v>
      </c>
      <c r="C23" s="7">
        <f t="shared" si="1"/>
        <v>9</v>
      </c>
      <c r="D23" s="2" t="s">
        <v>192</v>
      </c>
      <c r="E23" s="2" t="s">
        <v>451</v>
      </c>
      <c r="F23" s="9">
        <v>19550</v>
      </c>
      <c r="G23" s="2">
        <f t="shared" si="2"/>
        <v>4</v>
      </c>
      <c r="H23" s="9">
        <f t="shared" si="3"/>
        <v>4887.5</v>
      </c>
      <c r="I23" s="2" t="s">
        <v>7</v>
      </c>
      <c r="J23" s="6">
        <v>-4887.5</v>
      </c>
      <c r="K23" s="2">
        <v>-4887.5</v>
      </c>
      <c r="L23" s="2">
        <v>-4887.5</v>
      </c>
      <c r="M23" s="2">
        <v>14662.5</v>
      </c>
      <c r="P23" s="5"/>
      <c r="Q23" s="23" t="str">
        <f>+Q3</f>
        <v>Agua</v>
      </c>
      <c r="R23" s="23" t="str">
        <f t="shared" ref="R23:Z23" si="4">+R3</f>
        <v>Aseo</v>
      </c>
      <c r="S23" s="23" t="str">
        <f t="shared" si="4"/>
        <v>Asturiazo</v>
      </c>
      <c r="T23" s="23" t="str">
        <f t="shared" si="4"/>
        <v>Cable</v>
      </c>
      <c r="U23" s="23" t="str">
        <f t="shared" si="4"/>
        <v>Electricidad</v>
      </c>
      <c r="V23" s="23" t="str">
        <f t="shared" si="4"/>
        <v>Gas</v>
      </c>
      <c r="W23" s="23" t="str">
        <f t="shared" si="4"/>
        <v>Gastos comunes</v>
      </c>
      <c r="X23" s="23" t="str">
        <f t="shared" si="4"/>
        <v>Supermercado</v>
      </c>
      <c r="Y23" s="23" t="str">
        <f t="shared" si="4"/>
        <v>Wifi</v>
      </c>
      <c r="Z23" s="23" t="str">
        <f t="shared" si="4"/>
        <v>Total general</v>
      </c>
      <c r="AA23"/>
    </row>
    <row r="24" spans="1:27" x14ac:dyDescent="0.25">
      <c r="A24" s="3">
        <v>43000</v>
      </c>
      <c r="B24" s="7">
        <f t="shared" si="0"/>
        <v>2017</v>
      </c>
      <c r="C24" s="7">
        <f t="shared" si="1"/>
        <v>9</v>
      </c>
      <c r="D24" s="2" t="s">
        <v>93</v>
      </c>
      <c r="E24" s="2" t="s">
        <v>139</v>
      </c>
      <c r="F24" s="9">
        <v>20782</v>
      </c>
      <c r="G24" s="2">
        <f t="shared" si="2"/>
        <v>4</v>
      </c>
      <c r="H24" s="9">
        <f t="shared" si="3"/>
        <v>5195.5</v>
      </c>
      <c r="I24" s="2" t="s">
        <v>7</v>
      </c>
      <c r="J24" s="6">
        <v>-5195.5</v>
      </c>
      <c r="K24" s="2">
        <v>-5195.5</v>
      </c>
      <c r="L24" s="2">
        <v>-5195.5</v>
      </c>
      <c r="M24" s="2">
        <v>15586.5</v>
      </c>
      <c r="P24" s="2" t="s">
        <v>472</v>
      </c>
      <c r="Q24" s="9">
        <f>+AVERAGEIFS($H:$H,$E:$E,Q23,$B:$B,"&gt;=2018")</f>
        <v>5060.1923076923076</v>
      </c>
      <c r="R24" s="9">
        <f>+AVERAGEIFS($H:$H,$E:$E,R23,$B:$B,"&gt;=2018")</f>
        <v>31813.461538461539</v>
      </c>
      <c r="S24" s="9">
        <v>7616</v>
      </c>
      <c r="T24" s="9">
        <f>+AVERAGEIFS($H:$H,$E:$E,T23,$B:$B,"&gt;=2018")</f>
        <v>11286.541666666668</v>
      </c>
      <c r="U24" s="9">
        <f>+AVERAGEIFS($H:$H,$E:$E,U23,$B:$B,"&gt;=2018")</f>
        <v>4021.2884615384614</v>
      </c>
      <c r="V24" s="9">
        <f>+AVERAGEIFS($H:$H,$E:$E,V23,$B:$B,"&gt;=2018")</f>
        <v>1401.4722222222222</v>
      </c>
      <c r="W24" s="9">
        <f>+AVERAGEIFS($H:$H,$E:$E,W23,$B:$B,"&gt;=2018")</f>
        <v>56281.634615384617</v>
      </c>
      <c r="X24" s="9">
        <v>21062</v>
      </c>
      <c r="Y24" s="9">
        <f>+AVERAGEIFS($H:$H,$E:$E,Y23,$B:$B,"&gt;=2018")</f>
        <v>5334.2250000000004</v>
      </c>
      <c r="Z24" s="24">
        <f>+SUM(Q24:Y24)</f>
        <v>143876.81581196582</v>
      </c>
      <c r="AA24"/>
    </row>
    <row r="25" spans="1:27" x14ac:dyDescent="0.25">
      <c r="A25" s="3">
        <v>43002</v>
      </c>
      <c r="B25" s="7">
        <f t="shared" si="0"/>
        <v>2017</v>
      </c>
      <c r="C25" s="7">
        <f t="shared" si="1"/>
        <v>9</v>
      </c>
      <c r="D25" s="2" t="s">
        <v>94</v>
      </c>
      <c r="E25" s="2" t="s">
        <v>51</v>
      </c>
      <c r="F25" s="9">
        <v>9596</v>
      </c>
      <c r="G25" s="2">
        <f t="shared" si="2"/>
        <v>4</v>
      </c>
      <c r="H25" s="9">
        <f t="shared" si="3"/>
        <v>2399</v>
      </c>
      <c r="I25" s="2" t="s">
        <v>7</v>
      </c>
      <c r="J25" s="6">
        <v>-2399</v>
      </c>
      <c r="K25" s="2">
        <v>-2399</v>
      </c>
      <c r="L25" s="2">
        <v>7197</v>
      </c>
      <c r="M25" s="2">
        <v>-2399</v>
      </c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5">
      <c r="A26" s="3">
        <v>43002</v>
      </c>
      <c r="B26" s="7">
        <f t="shared" si="0"/>
        <v>2017</v>
      </c>
      <c r="C26" s="7">
        <f t="shared" si="1"/>
        <v>9</v>
      </c>
      <c r="D26" s="2" t="s">
        <v>96</v>
      </c>
      <c r="E26" s="2" t="s">
        <v>160</v>
      </c>
      <c r="F26" s="9">
        <v>22200</v>
      </c>
      <c r="G26" s="2">
        <f t="shared" si="2"/>
        <v>4</v>
      </c>
      <c r="H26" s="9">
        <f t="shared" si="3"/>
        <v>5550</v>
      </c>
      <c r="I26" s="2" t="s">
        <v>7</v>
      </c>
      <c r="J26" s="6">
        <v>-5550</v>
      </c>
      <c r="K26" s="2">
        <v>16650</v>
      </c>
      <c r="L26" s="2">
        <v>-5550</v>
      </c>
      <c r="M26" s="2">
        <v>-5550</v>
      </c>
      <c r="Z26" s="2">
        <v>185274</v>
      </c>
    </row>
    <row r="27" spans="1:27" x14ac:dyDescent="0.25">
      <c r="A27" s="3">
        <v>43003</v>
      </c>
      <c r="B27" s="7">
        <f t="shared" si="0"/>
        <v>2017</v>
      </c>
      <c r="C27" s="7">
        <f t="shared" si="1"/>
        <v>9</v>
      </c>
      <c r="D27" s="2" t="s">
        <v>100</v>
      </c>
      <c r="E27" s="2" t="s">
        <v>139</v>
      </c>
      <c r="F27" s="9">
        <v>13510</v>
      </c>
      <c r="G27" s="2">
        <f t="shared" si="2"/>
        <v>4</v>
      </c>
      <c r="H27" s="9">
        <f t="shared" si="3"/>
        <v>3377.5</v>
      </c>
      <c r="I27" s="2" t="s">
        <v>7</v>
      </c>
      <c r="J27" s="6">
        <v>-3377.5</v>
      </c>
      <c r="K27" s="2">
        <v>-3377.5</v>
      </c>
      <c r="L27" s="2">
        <v>-3377.5</v>
      </c>
      <c r="M27" s="2">
        <v>10132.5</v>
      </c>
      <c r="Z27" s="25">
        <f>+Z24+Z26</f>
        <v>329150.81581196585</v>
      </c>
    </row>
    <row r="28" spans="1:27" x14ac:dyDescent="0.25">
      <c r="A28" s="3">
        <v>43005</v>
      </c>
      <c r="B28" s="7">
        <f t="shared" si="0"/>
        <v>2017</v>
      </c>
      <c r="C28" s="7">
        <f t="shared" si="1"/>
        <v>9</v>
      </c>
      <c r="D28" s="2" t="s">
        <v>101</v>
      </c>
      <c r="E28" s="2" t="s">
        <v>51</v>
      </c>
      <c r="F28" s="9">
        <v>9878</v>
      </c>
      <c r="G28" s="2">
        <f t="shared" si="2"/>
        <v>4</v>
      </c>
      <c r="H28" s="9">
        <f t="shared" si="3"/>
        <v>2469.5</v>
      </c>
      <c r="I28" s="2" t="s">
        <v>7</v>
      </c>
      <c r="J28" s="6">
        <v>-2469.5</v>
      </c>
      <c r="K28" s="2">
        <v>-2469.5</v>
      </c>
      <c r="L28" s="2">
        <v>-2469.5</v>
      </c>
      <c r="M28" s="2">
        <v>7408.5</v>
      </c>
    </row>
    <row r="29" spans="1:27" x14ac:dyDescent="0.25">
      <c r="A29" s="3">
        <v>43008</v>
      </c>
      <c r="B29" s="7">
        <f t="shared" si="0"/>
        <v>2017</v>
      </c>
      <c r="C29" s="7">
        <f t="shared" si="1"/>
        <v>9</v>
      </c>
      <c r="D29" s="2" t="s">
        <v>104</v>
      </c>
      <c r="E29" s="2" t="s">
        <v>51</v>
      </c>
      <c r="F29" s="9">
        <v>7505</v>
      </c>
      <c r="G29" s="2">
        <f t="shared" si="2"/>
        <v>4</v>
      </c>
      <c r="H29" s="9">
        <f t="shared" si="3"/>
        <v>1876.25</v>
      </c>
      <c r="I29" s="2" t="s">
        <v>7</v>
      </c>
      <c r="J29" s="6">
        <v>-1876.25</v>
      </c>
      <c r="K29" s="2">
        <v>-1876.25</v>
      </c>
      <c r="L29" s="2">
        <v>5628.75</v>
      </c>
      <c r="M29" s="2">
        <v>-1876.25</v>
      </c>
    </row>
    <row r="30" spans="1:27" x14ac:dyDescent="0.25">
      <c r="A30" s="3">
        <v>43008</v>
      </c>
      <c r="B30" s="7">
        <f t="shared" si="0"/>
        <v>2017</v>
      </c>
      <c r="C30" s="7">
        <f t="shared" si="1"/>
        <v>9</v>
      </c>
      <c r="D30" s="2" t="s">
        <v>105</v>
      </c>
      <c r="E30" s="2" t="s">
        <v>17</v>
      </c>
      <c r="F30" s="9">
        <v>120000</v>
      </c>
      <c r="G30" s="2">
        <f t="shared" si="2"/>
        <v>4</v>
      </c>
      <c r="H30" s="9">
        <f t="shared" si="3"/>
        <v>30000</v>
      </c>
      <c r="I30" s="2" t="s">
        <v>7</v>
      </c>
      <c r="J30" s="6">
        <v>-30000</v>
      </c>
      <c r="K30" s="2">
        <v>90000</v>
      </c>
      <c r="L30" s="2">
        <v>-30000</v>
      </c>
      <c r="M30" s="2">
        <v>-30000</v>
      </c>
    </row>
    <row r="31" spans="1:27" x14ac:dyDescent="0.25">
      <c r="A31" s="3">
        <v>43008</v>
      </c>
      <c r="B31" s="7">
        <f t="shared" si="0"/>
        <v>2017</v>
      </c>
      <c r="C31" s="7">
        <f t="shared" si="1"/>
        <v>9</v>
      </c>
      <c r="D31" s="2" t="s">
        <v>106</v>
      </c>
      <c r="E31" s="2" t="s">
        <v>160</v>
      </c>
      <c r="F31" s="9">
        <v>7400</v>
      </c>
      <c r="G31" s="2">
        <f t="shared" si="2"/>
        <v>4</v>
      </c>
      <c r="H31" s="9">
        <f t="shared" si="3"/>
        <v>1850</v>
      </c>
      <c r="I31" s="2" t="s">
        <v>7</v>
      </c>
      <c r="J31" s="6">
        <v>-1850</v>
      </c>
      <c r="K31" s="2">
        <v>-1850</v>
      </c>
      <c r="L31" s="2">
        <v>5550</v>
      </c>
      <c r="M31" s="2">
        <v>-1850</v>
      </c>
    </row>
    <row r="32" spans="1:27" x14ac:dyDescent="0.25">
      <c r="A32" s="3">
        <v>43010</v>
      </c>
      <c r="B32" s="7">
        <f t="shared" si="0"/>
        <v>2017</v>
      </c>
      <c r="C32" s="7">
        <f t="shared" si="1"/>
        <v>10</v>
      </c>
      <c r="D32" s="2" t="s">
        <v>25</v>
      </c>
      <c r="E32" s="2" t="s">
        <v>51</v>
      </c>
      <c r="F32" s="9">
        <v>10000</v>
      </c>
      <c r="G32" s="2">
        <f t="shared" si="2"/>
        <v>4</v>
      </c>
      <c r="H32" s="9">
        <f t="shared" si="3"/>
        <v>2500</v>
      </c>
      <c r="I32" s="2" t="s">
        <v>7</v>
      </c>
      <c r="J32" s="6">
        <v>-2500</v>
      </c>
      <c r="K32" s="2">
        <v>-2500</v>
      </c>
      <c r="L32" s="2">
        <v>-2500</v>
      </c>
      <c r="M32" s="2">
        <v>7500</v>
      </c>
    </row>
    <row r="33" spans="1:13" x14ac:dyDescent="0.25">
      <c r="A33" s="3">
        <v>43016</v>
      </c>
      <c r="B33" s="7">
        <f t="shared" si="0"/>
        <v>2017</v>
      </c>
      <c r="C33" s="7">
        <f t="shared" si="1"/>
        <v>10</v>
      </c>
      <c r="D33" s="2" t="s">
        <v>117</v>
      </c>
      <c r="E33" s="2" t="s">
        <v>51</v>
      </c>
      <c r="F33" s="9">
        <v>86352</v>
      </c>
      <c r="G33" s="2">
        <f t="shared" si="2"/>
        <v>4</v>
      </c>
      <c r="H33" s="9">
        <f t="shared" si="3"/>
        <v>21588</v>
      </c>
      <c r="I33" s="2" t="s">
        <v>7</v>
      </c>
      <c r="J33" s="6">
        <v>-21588</v>
      </c>
      <c r="K33" s="2">
        <v>64764</v>
      </c>
      <c r="L33" s="2">
        <v>-21588</v>
      </c>
      <c r="M33" s="2">
        <v>-21588</v>
      </c>
    </row>
    <row r="34" spans="1:13" x14ac:dyDescent="0.25">
      <c r="A34" s="3">
        <v>43024</v>
      </c>
      <c r="B34" s="7">
        <f t="shared" si="0"/>
        <v>2017</v>
      </c>
      <c r="C34" s="7">
        <f t="shared" si="1"/>
        <v>10</v>
      </c>
      <c r="D34" s="2" t="s">
        <v>127</v>
      </c>
      <c r="E34" s="2" t="s">
        <v>51</v>
      </c>
      <c r="F34" s="9">
        <v>5000</v>
      </c>
      <c r="G34" s="2">
        <f t="shared" si="2"/>
        <v>4</v>
      </c>
      <c r="H34" s="9">
        <f t="shared" si="3"/>
        <v>1250</v>
      </c>
      <c r="I34" s="2" t="s">
        <v>7</v>
      </c>
      <c r="J34" s="6">
        <v>-1250</v>
      </c>
      <c r="K34" s="2">
        <v>3750</v>
      </c>
      <c r="L34" s="2">
        <v>-1250</v>
      </c>
      <c r="M34" s="2">
        <v>-1250</v>
      </c>
    </row>
    <row r="35" spans="1:13" x14ac:dyDescent="0.25">
      <c r="A35" s="3">
        <v>43024</v>
      </c>
      <c r="B35" s="7">
        <f t="shared" si="0"/>
        <v>2017</v>
      </c>
      <c r="C35" s="7">
        <f t="shared" si="1"/>
        <v>10</v>
      </c>
      <c r="D35" s="2" t="s">
        <v>128</v>
      </c>
      <c r="E35" s="2" t="s">
        <v>312</v>
      </c>
      <c r="F35" s="9">
        <v>19582</v>
      </c>
      <c r="G35" s="2">
        <f t="shared" si="2"/>
        <v>4</v>
      </c>
      <c r="H35" s="9">
        <f t="shared" si="3"/>
        <v>4895.5</v>
      </c>
      <c r="I35" s="2" t="s">
        <v>7</v>
      </c>
      <c r="J35" s="6">
        <v>14686.5</v>
      </c>
      <c r="K35" s="2">
        <v>-4895.5</v>
      </c>
      <c r="L35" s="2">
        <v>-4895.5</v>
      </c>
      <c r="M35" s="2">
        <v>-4895.5</v>
      </c>
    </row>
    <row r="36" spans="1:13" x14ac:dyDescent="0.25">
      <c r="A36" s="3">
        <v>43025</v>
      </c>
      <c r="B36" s="7">
        <f t="shared" si="0"/>
        <v>2017</v>
      </c>
      <c r="C36" s="7">
        <f t="shared" si="1"/>
        <v>10</v>
      </c>
      <c r="D36" s="2" t="s">
        <v>129</v>
      </c>
      <c r="E36" s="2" t="s">
        <v>51</v>
      </c>
      <c r="F36" s="9">
        <v>18100</v>
      </c>
      <c r="G36" s="2">
        <f t="shared" si="2"/>
        <v>4</v>
      </c>
      <c r="H36" s="9">
        <f t="shared" si="3"/>
        <v>4525</v>
      </c>
      <c r="I36" s="2" t="s">
        <v>7</v>
      </c>
      <c r="J36" s="6">
        <v>-4525</v>
      </c>
      <c r="K36" s="2">
        <v>-4525</v>
      </c>
      <c r="L36" s="2">
        <v>-4525</v>
      </c>
      <c r="M36" s="2">
        <v>13575</v>
      </c>
    </row>
    <row r="37" spans="1:13" x14ac:dyDescent="0.25">
      <c r="A37" s="3">
        <v>43028</v>
      </c>
      <c r="B37" s="7">
        <f t="shared" si="0"/>
        <v>2017</v>
      </c>
      <c r="C37" s="7">
        <f t="shared" si="1"/>
        <v>10</v>
      </c>
      <c r="D37" s="2" t="s">
        <v>39</v>
      </c>
      <c r="E37" s="2" t="s">
        <v>51</v>
      </c>
      <c r="F37" s="9">
        <v>17693</v>
      </c>
      <c r="G37" s="2">
        <f t="shared" si="2"/>
        <v>4</v>
      </c>
      <c r="H37" s="9">
        <f t="shared" si="3"/>
        <v>4423.25</v>
      </c>
      <c r="I37" s="2" t="s">
        <v>7</v>
      </c>
      <c r="J37" s="6">
        <v>-4423.25</v>
      </c>
      <c r="K37" s="2">
        <v>-1923.25</v>
      </c>
      <c r="L37" s="2">
        <v>-4423.25</v>
      </c>
      <c r="M37" s="2">
        <v>10769.75</v>
      </c>
    </row>
    <row r="38" spans="1:13" x14ac:dyDescent="0.25">
      <c r="A38" s="3">
        <v>43029</v>
      </c>
      <c r="B38" s="7">
        <f t="shared" si="0"/>
        <v>2017</v>
      </c>
      <c r="C38" s="7">
        <f t="shared" si="1"/>
        <v>10</v>
      </c>
      <c r="D38" s="2" t="s">
        <v>134</v>
      </c>
      <c r="E38" s="2" t="s">
        <v>51</v>
      </c>
      <c r="F38" s="9">
        <v>3780</v>
      </c>
      <c r="G38" s="2">
        <f t="shared" si="2"/>
        <v>4</v>
      </c>
      <c r="H38" s="9">
        <f t="shared" si="3"/>
        <v>945</v>
      </c>
      <c r="I38" s="2" t="s">
        <v>7</v>
      </c>
      <c r="J38" s="6">
        <v>-945</v>
      </c>
      <c r="K38" s="2">
        <v>-945</v>
      </c>
      <c r="L38" s="2">
        <v>2835</v>
      </c>
      <c r="M38" s="2">
        <v>-945</v>
      </c>
    </row>
    <row r="39" spans="1:13" x14ac:dyDescent="0.25">
      <c r="A39" s="3">
        <v>43029</v>
      </c>
      <c r="B39" s="7">
        <f t="shared" si="0"/>
        <v>2017</v>
      </c>
      <c r="C39" s="7">
        <f t="shared" si="1"/>
        <v>10</v>
      </c>
      <c r="D39" s="2" t="s">
        <v>136</v>
      </c>
      <c r="E39" s="2" t="s">
        <v>51</v>
      </c>
      <c r="F39" s="9">
        <v>8719</v>
      </c>
      <c r="G39" s="2">
        <f t="shared" si="2"/>
        <v>4</v>
      </c>
      <c r="H39" s="9">
        <f t="shared" si="3"/>
        <v>2179.75</v>
      </c>
      <c r="I39" s="2" t="s">
        <v>7</v>
      </c>
      <c r="J39" s="6">
        <v>-2179.75</v>
      </c>
      <c r="K39" s="2">
        <v>-2179.75</v>
      </c>
      <c r="L39" s="2">
        <v>6539.25</v>
      </c>
      <c r="M39" s="2">
        <v>-2179.75</v>
      </c>
    </row>
    <row r="40" spans="1:13" x14ac:dyDescent="0.25">
      <c r="A40" s="3">
        <v>43033</v>
      </c>
      <c r="B40" s="7">
        <f t="shared" si="0"/>
        <v>2017</v>
      </c>
      <c r="C40" s="7">
        <f t="shared" si="1"/>
        <v>10</v>
      </c>
      <c r="D40" s="2" t="s">
        <v>138</v>
      </c>
      <c r="E40" s="2" t="s">
        <v>451</v>
      </c>
      <c r="F40" s="9">
        <v>10150</v>
      </c>
      <c r="G40" s="2">
        <f t="shared" si="2"/>
        <v>4</v>
      </c>
      <c r="H40" s="9">
        <f t="shared" si="3"/>
        <v>2537.5</v>
      </c>
      <c r="I40" s="2" t="s">
        <v>7</v>
      </c>
      <c r="J40" s="6">
        <v>-2537.5</v>
      </c>
      <c r="K40" s="2">
        <v>-2537.5</v>
      </c>
      <c r="L40" s="2">
        <v>-2537.5</v>
      </c>
      <c r="M40" s="2">
        <v>7612.5</v>
      </c>
    </row>
    <row r="41" spans="1:13" x14ac:dyDescent="0.25">
      <c r="A41" s="3">
        <v>43033</v>
      </c>
      <c r="B41" s="7">
        <f t="shared" si="0"/>
        <v>2017</v>
      </c>
      <c r="C41" s="7">
        <f t="shared" si="1"/>
        <v>10</v>
      </c>
      <c r="D41" s="2" t="s">
        <v>139</v>
      </c>
      <c r="E41" s="2" t="s">
        <v>139</v>
      </c>
      <c r="F41" s="9">
        <v>17650</v>
      </c>
      <c r="G41" s="2">
        <f t="shared" si="2"/>
        <v>4</v>
      </c>
      <c r="H41" s="9">
        <f t="shared" si="3"/>
        <v>4412.5</v>
      </c>
      <c r="I41" s="2" t="s">
        <v>7</v>
      </c>
      <c r="J41" s="6">
        <v>-4412.5</v>
      </c>
      <c r="K41" s="2">
        <v>-4412.5</v>
      </c>
      <c r="L41" s="2">
        <v>-4412.5</v>
      </c>
      <c r="M41" s="2">
        <v>13237.5</v>
      </c>
    </row>
    <row r="42" spans="1:13" x14ac:dyDescent="0.25">
      <c r="A42" s="3">
        <v>43033</v>
      </c>
      <c r="B42" s="7">
        <f t="shared" si="0"/>
        <v>2017</v>
      </c>
      <c r="C42" s="7">
        <f t="shared" si="1"/>
        <v>10</v>
      </c>
      <c r="D42" s="2" t="s">
        <v>140</v>
      </c>
      <c r="E42" s="2" t="s">
        <v>450</v>
      </c>
      <c r="F42" s="9">
        <v>16990</v>
      </c>
      <c r="G42" s="2">
        <f t="shared" si="2"/>
        <v>4</v>
      </c>
      <c r="H42" s="9">
        <f t="shared" si="3"/>
        <v>4247.5</v>
      </c>
      <c r="I42" s="2" t="s">
        <v>7</v>
      </c>
      <c r="J42" s="6">
        <v>-4247.5</v>
      </c>
      <c r="K42" s="2">
        <v>-4247.5</v>
      </c>
      <c r="L42" s="2">
        <v>-4247.5</v>
      </c>
      <c r="M42" s="2">
        <v>12742.5</v>
      </c>
    </row>
    <row r="43" spans="1:13" x14ac:dyDescent="0.25">
      <c r="A43" s="3">
        <v>43033</v>
      </c>
      <c r="B43" s="7">
        <f t="shared" si="0"/>
        <v>2017</v>
      </c>
      <c r="C43" s="7">
        <f t="shared" si="1"/>
        <v>10</v>
      </c>
      <c r="D43" s="2" t="s">
        <v>141</v>
      </c>
      <c r="E43" s="2" t="s">
        <v>449</v>
      </c>
      <c r="F43" s="9">
        <v>40137</v>
      </c>
      <c r="G43" s="2">
        <f t="shared" si="2"/>
        <v>3</v>
      </c>
      <c r="H43" s="9">
        <f t="shared" si="3"/>
        <v>13379</v>
      </c>
      <c r="I43" s="2" t="s">
        <v>7</v>
      </c>
      <c r="J43" s="6">
        <v>-13379</v>
      </c>
      <c r="K43" s="2">
        <v>-13379</v>
      </c>
      <c r="L43" s="2">
        <v>-13379</v>
      </c>
      <c r="M43" s="2">
        <v>40137</v>
      </c>
    </row>
    <row r="44" spans="1:13" x14ac:dyDescent="0.25">
      <c r="A44" s="3">
        <v>43034</v>
      </c>
      <c r="B44" s="7">
        <f t="shared" si="0"/>
        <v>2017</v>
      </c>
      <c r="C44" s="7">
        <f t="shared" si="1"/>
        <v>10</v>
      </c>
      <c r="D44" s="2" t="s">
        <v>142</v>
      </c>
      <c r="E44" s="2" t="s">
        <v>91</v>
      </c>
      <c r="F44" s="9">
        <v>236438</v>
      </c>
      <c r="G44" s="2">
        <f t="shared" si="2"/>
        <v>4</v>
      </c>
      <c r="H44" s="9">
        <f t="shared" si="3"/>
        <v>59109.5</v>
      </c>
      <c r="I44" s="2" t="s">
        <v>7</v>
      </c>
      <c r="J44" s="6">
        <v>-59109.5</v>
      </c>
      <c r="K44" s="2">
        <v>-59109.5</v>
      </c>
      <c r="L44" s="2">
        <v>177328.5</v>
      </c>
      <c r="M44" s="2">
        <v>-59109.5</v>
      </c>
    </row>
    <row r="45" spans="1:13" x14ac:dyDescent="0.25">
      <c r="A45" s="3">
        <v>43034</v>
      </c>
      <c r="B45" s="7">
        <f t="shared" si="0"/>
        <v>2017</v>
      </c>
      <c r="C45" s="7">
        <f t="shared" si="1"/>
        <v>10</v>
      </c>
      <c r="D45" s="2" t="s">
        <v>144</v>
      </c>
      <c r="E45" s="2" t="s">
        <v>51</v>
      </c>
      <c r="F45" s="9">
        <v>2259</v>
      </c>
      <c r="G45" s="2">
        <f t="shared" si="2"/>
        <v>4</v>
      </c>
      <c r="H45" s="9">
        <f t="shared" si="3"/>
        <v>564.75</v>
      </c>
      <c r="I45" s="2" t="s">
        <v>7</v>
      </c>
      <c r="J45" s="6">
        <v>-564.75</v>
      </c>
      <c r="K45" s="2">
        <v>-564.75</v>
      </c>
      <c r="L45" s="2">
        <v>1694.25</v>
      </c>
      <c r="M45" s="2">
        <v>-564.75</v>
      </c>
    </row>
    <row r="46" spans="1:13" x14ac:dyDescent="0.25">
      <c r="A46" s="3">
        <v>43039</v>
      </c>
      <c r="B46" s="7">
        <f t="shared" si="0"/>
        <v>2017</v>
      </c>
      <c r="C46" s="7">
        <f t="shared" si="1"/>
        <v>10</v>
      </c>
      <c r="D46" s="2" t="s">
        <v>146</v>
      </c>
      <c r="E46" s="2" t="s">
        <v>51</v>
      </c>
      <c r="F46" s="9">
        <v>10204</v>
      </c>
      <c r="G46" s="2">
        <f t="shared" si="2"/>
        <v>4</v>
      </c>
      <c r="H46" s="9">
        <f t="shared" si="3"/>
        <v>2551</v>
      </c>
      <c r="I46" s="2" t="s">
        <v>7</v>
      </c>
      <c r="J46" s="6">
        <v>-2551</v>
      </c>
      <c r="K46" s="2">
        <v>-2551</v>
      </c>
      <c r="L46" s="2">
        <v>7653</v>
      </c>
      <c r="M46" s="2">
        <v>-2551</v>
      </c>
    </row>
    <row r="47" spans="1:13" x14ac:dyDescent="0.25">
      <c r="A47" s="3">
        <v>43039</v>
      </c>
      <c r="B47" s="7">
        <f t="shared" si="0"/>
        <v>2017</v>
      </c>
      <c r="C47" s="7">
        <f t="shared" si="1"/>
        <v>10</v>
      </c>
      <c r="D47" s="2" t="s">
        <v>147</v>
      </c>
      <c r="E47" s="2" t="s">
        <v>51</v>
      </c>
      <c r="F47" s="9">
        <v>6540</v>
      </c>
      <c r="G47" s="2">
        <f t="shared" si="2"/>
        <v>4</v>
      </c>
      <c r="H47" s="9">
        <f t="shared" si="3"/>
        <v>1635</v>
      </c>
      <c r="I47" s="2" t="s">
        <v>7</v>
      </c>
      <c r="J47" s="6">
        <v>-1635</v>
      </c>
      <c r="K47" s="2">
        <v>-1635</v>
      </c>
      <c r="L47" s="2">
        <v>-1635</v>
      </c>
      <c r="M47" s="2">
        <v>4905</v>
      </c>
    </row>
    <row r="48" spans="1:13" x14ac:dyDescent="0.25">
      <c r="A48" s="3">
        <v>43039</v>
      </c>
      <c r="B48" s="7">
        <f t="shared" si="0"/>
        <v>2017</v>
      </c>
      <c r="C48" s="7">
        <f t="shared" si="1"/>
        <v>10</v>
      </c>
      <c r="D48" s="2" t="s">
        <v>148</v>
      </c>
      <c r="E48" s="2" t="s">
        <v>17</v>
      </c>
      <c r="F48" s="9">
        <v>150000</v>
      </c>
      <c r="G48" s="2">
        <f t="shared" si="2"/>
        <v>4</v>
      </c>
      <c r="H48" s="9">
        <f t="shared" si="3"/>
        <v>37500</v>
      </c>
      <c r="I48" s="2" t="s">
        <v>7</v>
      </c>
      <c r="J48" s="6">
        <v>-37500</v>
      </c>
      <c r="K48" s="2">
        <v>112500</v>
      </c>
      <c r="L48" s="2">
        <v>-37500</v>
      </c>
      <c r="M48" s="2">
        <v>-37500</v>
      </c>
    </row>
    <row r="49" spans="1:13" x14ac:dyDescent="0.25">
      <c r="A49" s="3">
        <v>43042</v>
      </c>
      <c r="B49" s="7">
        <f t="shared" si="0"/>
        <v>2017</v>
      </c>
      <c r="C49" s="7">
        <f t="shared" si="1"/>
        <v>11</v>
      </c>
      <c r="D49" s="2" t="s">
        <v>150</v>
      </c>
      <c r="E49" s="2" t="s">
        <v>51</v>
      </c>
      <c r="F49" s="9">
        <v>3651</v>
      </c>
      <c r="G49" s="2">
        <f t="shared" si="2"/>
        <v>4</v>
      </c>
      <c r="H49" s="9">
        <f t="shared" si="3"/>
        <v>912.75</v>
      </c>
      <c r="I49" s="2" t="s">
        <v>7</v>
      </c>
      <c r="J49" s="6">
        <v>-912.75</v>
      </c>
      <c r="K49" s="2">
        <v>-912.75</v>
      </c>
      <c r="L49" s="2">
        <v>2738.25</v>
      </c>
      <c r="M49" s="2">
        <v>-912.75</v>
      </c>
    </row>
    <row r="50" spans="1:13" x14ac:dyDescent="0.25">
      <c r="A50" s="3">
        <v>43044</v>
      </c>
      <c r="B50" s="7">
        <f t="shared" si="0"/>
        <v>2017</v>
      </c>
      <c r="C50" s="7">
        <f t="shared" si="1"/>
        <v>11</v>
      </c>
      <c r="D50" s="2" t="s">
        <v>151</v>
      </c>
      <c r="E50" s="2" t="s">
        <v>160</v>
      </c>
      <c r="F50" s="9">
        <v>7600</v>
      </c>
      <c r="G50" s="2">
        <f t="shared" si="2"/>
        <v>4</v>
      </c>
      <c r="H50" s="9">
        <f t="shared" si="3"/>
        <v>1900</v>
      </c>
      <c r="I50" s="2" t="s">
        <v>7</v>
      </c>
      <c r="J50" s="6">
        <v>-1900</v>
      </c>
      <c r="K50" s="2">
        <v>5700</v>
      </c>
      <c r="L50" s="2">
        <v>-1900</v>
      </c>
      <c r="M50" s="2">
        <v>-1900</v>
      </c>
    </row>
    <row r="51" spans="1:13" x14ac:dyDescent="0.25">
      <c r="A51" s="3">
        <v>43046</v>
      </c>
      <c r="B51" s="7">
        <f t="shared" si="0"/>
        <v>2017</v>
      </c>
      <c r="C51" s="7">
        <f t="shared" si="1"/>
        <v>11</v>
      </c>
      <c r="D51" s="2" t="s">
        <v>152</v>
      </c>
      <c r="E51" s="2" t="s">
        <v>51</v>
      </c>
      <c r="F51" s="9">
        <v>55166</v>
      </c>
      <c r="G51" s="2">
        <f t="shared" si="2"/>
        <v>4</v>
      </c>
      <c r="H51" s="9">
        <f t="shared" si="3"/>
        <v>13791.5</v>
      </c>
      <c r="I51" s="2" t="s">
        <v>7</v>
      </c>
      <c r="J51" s="6">
        <v>-13476.5</v>
      </c>
      <c r="K51" s="2">
        <v>-14736.5</v>
      </c>
      <c r="L51" s="2">
        <v>41689.5</v>
      </c>
      <c r="M51" s="2">
        <v>-13476.5</v>
      </c>
    </row>
    <row r="52" spans="1:13" x14ac:dyDescent="0.25">
      <c r="A52" s="3">
        <v>43054</v>
      </c>
      <c r="B52" s="7">
        <f t="shared" si="0"/>
        <v>2017</v>
      </c>
      <c r="C52" s="7">
        <f t="shared" si="1"/>
        <v>11</v>
      </c>
      <c r="D52" s="2" t="s">
        <v>51</v>
      </c>
      <c r="E52" s="2" t="s">
        <v>51</v>
      </c>
      <c r="F52" s="9">
        <v>4685</v>
      </c>
      <c r="G52" s="2">
        <f t="shared" si="2"/>
        <v>4</v>
      </c>
      <c r="H52" s="9">
        <f t="shared" si="3"/>
        <v>1171.25</v>
      </c>
      <c r="I52" s="2" t="s">
        <v>7</v>
      </c>
      <c r="J52" s="6">
        <v>3513.75</v>
      </c>
      <c r="K52" s="2">
        <v>-1171.25</v>
      </c>
      <c r="L52" s="2">
        <v>-1171.25</v>
      </c>
      <c r="M52" s="2">
        <v>-1171.25</v>
      </c>
    </row>
    <row r="53" spans="1:13" x14ac:dyDescent="0.25">
      <c r="A53" s="3">
        <v>43054</v>
      </c>
      <c r="B53" s="7">
        <f t="shared" si="0"/>
        <v>2017</v>
      </c>
      <c r="C53" s="7">
        <f t="shared" si="1"/>
        <v>11</v>
      </c>
      <c r="D53" s="2" t="s">
        <v>140</v>
      </c>
      <c r="E53" s="2" t="s">
        <v>450</v>
      </c>
      <c r="F53" s="9">
        <v>16990</v>
      </c>
      <c r="G53" s="2">
        <f t="shared" si="2"/>
        <v>4</v>
      </c>
      <c r="H53" s="9">
        <f t="shared" si="3"/>
        <v>4247.5</v>
      </c>
      <c r="I53" s="2" t="s">
        <v>7</v>
      </c>
      <c r="J53" s="6">
        <v>-4247.5</v>
      </c>
      <c r="K53" s="2">
        <v>-4247.5</v>
      </c>
      <c r="L53" s="2">
        <v>-4247.5</v>
      </c>
      <c r="M53" s="2">
        <v>12742.5</v>
      </c>
    </row>
    <row r="54" spans="1:13" x14ac:dyDescent="0.25">
      <c r="A54" s="3">
        <v>43054</v>
      </c>
      <c r="B54" s="7">
        <f t="shared" si="0"/>
        <v>2017</v>
      </c>
      <c r="C54" s="7">
        <f t="shared" si="1"/>
        <v>11</v>
      </c>
      <c r="D54" s="2" t="s">
        <v>139</v>
      </c>
      <c r="E54" s="2" t="s">
        <v>139</v>
      </c>
      <c r="F54" s="9">
        <v>18870</v>
      </c>
      <c r="G54" s="2">
        <f t="shared" si="2"/>
        <v>4</v>
      </c>
      <c r="H54" s="9">
        <f t="shared" si="3"/>
        <v>4717.5</v>
      </c>
      <c r="I54" s="2" t="s">
        <v>7</v>
      </c>
      <c r="J54" s="6">
        <v>-4717.5</v>
      </c>
      <c r="K54" s="2">
        <v>-4717.5</v>
      </c>
      <c r="L54" s="2">
        <v>-4717.5</v>
      </c>
      <c r="M54" s="2">
        <v>14152.5</v>
      </c>
    </row>
    <row r="55" spans="1:13" x14ac:dyDescent="0.25">
      <c r="A55" s="3">
        <v>43054</v>
      </c>
      <c r="B55" s="7">
        <f t="shared" si="0"/>
        <v>2017</v>
      </c>
      <c r="C55" s="7">
        <f t="shared" si="1"/>
        <v>11</v>
      </c>
      <c r="D55" s="2" t="s">
        <v>160</v>
      </c>
      <c r="E55" s="2" t="s">
        <v>160</v>
      </c>
      <c r="F55" s="9">
        <v>5787</v>
      </c>
      <c r="G55" s="2">
        <f t="shared" si="2"/>
        <v>4</v>
      </c>
      <c r="H55" s="9">
        <f t="shared" si="3"/>
        <v>1446.75</v>
      </c>
      <c r="I55" s="2" t="s">
        <v>7</v>
      </c>
      <c r="J55" s="6">
        <v>-1446.75</v>
      </c>
      <c r="K55" s="2">
        <v>-1446.75</v>
      </c>
      <c r="L55" s="2">
        <v>-1446.75</v>
      </c>
      <c r="M55" s="2">
        <v>4340.25</v>
      </c>
    </row>
    <row r="56" spans="1:13" x14ac:dyDescent="0.25">
      <c r="A56" s="3">
        <v>43054</v>
      </c>
      <c r="B56" s="7">
        <f t="shared" si="0"/>
        <v>2017</v>
      </c>
      <c r="C56" s="7">
        <f t="shared" si="1"/>
        <v>11</v>
      </c>
      <c r="D56" s="2" t="s">
        <v>192</v>
      </c>
      <c r="E56" s="2" t="s">
        <v>451</v>
      </c>
      <c r="F56" s="9">
        <v>11700</v>
      </c>
      <c r="G56" s="2">
        <f t="shared" si="2"/>
        <v>4</v>
      </c>
      <c r="H56" s="9">
        <f t="shared" si="3"/>
        <v>2925</v>
      </c>
      <c r="I56" s="2" t="s">
        <v>7</v>
      </c>
      <c r="J56" s="6">
        <v>-2925</v>
      </c>
      <c r="K56" s="2">
        <v>-2925</v>
      </c>
      <c r="L56" s="2">
        <v>-2925</v>
      </c>
      <c r="M56" s="2">
        <v>8775</v>
      </c>
    </row>
    <row r="57" spans="1:13" x14ac:dyDescent="0.25">
      <c r="A57" s="3">
        <v>43054</v>
      </c>
      <c r="B57" s="7">
        <f t="shared" si="0"/>
        <v>2017</v>
      </c>
      <c r="C57" s="7">
        <f t="shared" si="1"/>
        <v>11</v>
      </c>
      <c r="D57" s="2" t="s">
        <v>141</v>
      </c>
      <c r="E57" s="2" t="s">
        <v>449</v>
      </c>
      <c r="F57" s="9">
        <v>33660</v>
      </c>
      <c r="G57" s="2">
        <f t="shared" si="2"/>
        <v>3</v>
      </c>
      <c r="H57" s="9">
        <f t="shared" si="3"/>
        <v>11220</v>
      </c>
      <c r="I57" s="2" t="s">
        <v>7</v>
      </c>
      <c r="J57" s="6">
        <v>-11220</v>
      </c>
      <c r="K57" s="2">
        <v>-11220</v>
      </c>
      <c r="L57" s="2">
        <v>-11220</v>
      </c>
      <c r="M57" s="2">
        <v>33660</v>
      </c>
    </row>
    <row r="58" spans="1:13" x14ac:dyDescent="0.25">
      <c r="A58" s="3">
        <v>43057</v>
      </c>
      <c r="B58" s="7">
        <f t="shared" si="0"/>
        <v>2017</v>
      </c>
      <c r="C58" s="7">
        <f t="shared" si="1"/>
        <v>11</v>
      </c>
      <c r="D58" s="2" t="s">
        <v>162</v>
      </c>
      <c r="E58" s="2" t="s">
        <v>51</v>
      </c>
      <c r="F58" s="9">
        <v>3880</v>
      </c>
      <c r="G58" s="2">
        <f t="shared" si="2"/>
        <v>4</v>
      </c>
      <c r="H58" s="9">
        <f t="shared" si="3"/>
        <v>970</v>
      </c>
      <c r="I58" s="2" t="s">
        <v>7</v>
      </c>
      <c r="J58" s="6">
        <v>-970</v>
      </c>
      <c r="K58" s="2">
        <v>2910</v>
      </c>
      <c r="L58" s="2">
        <v>-970</v>
      </c>
      <c r="M58" s="2">
        <v>-970</v>
      </c>
    </row>
    <row r="59" spans="1:13" x14ac:dyDescent="0.25">
      <c r="A59" s="3">
        <v>43060</v>
      </c>
      <c r="B59" s="7">
        <f t="shared" si="0"/>
        <v>2017</v>
      </c>
      <c r="C59" s="7">
        <f t="shared" si="1"/>
        <v>11</v>
      </c>
      <c r="D59" s="2" t="s">
        <v>51</v>
      </c>
      <c r="E59" s="2" t="s">
        <v>51</v>
      </c>
      <c r="F59" s="9">
        <v>14826</v>
      </c>
      <c r="G59" s="2">
        <f t="shared" si="2"/>
        <v>4</v>
      </c>
      <c r="H59" s="9">
        <f t="shared" si="3"/>
        <v>3706.5</v>
      </c>
      <c r="I59" s="2" t="s">
        <v>7</v>
      </c>
      <c r="J59" s="6">
        <v>-3706.5</v>
      </c>
      <c r="K59" s="2">
        <v>11119.5</v>
      </c>
      <c r="L59" s="2">
        <v>-3706.5</v>
      </c>
      <c r="M59" s="2">
        <v>-3706.5</v>
      </c>
    </row>
    <row r="60" spans="1:13" x14ac:dyDescent="0.25">
      <c r="A60" s="3">
        <v>43060</v>
      </c>
      <c r="B60" s="7">
        <f t="shared" si="0"/>
        <v>2017</v>
      </c>
      <c r="C60" s="7">
        <f t="shared" si="1"/>
        <v>11</v>
      </c>
      <c r="D60" s="2" t="s">
        <v>166</v>
      </c>
      <c r="E60" s="2" t="s">
        <v>51</v>
      </c>
      <c r="F60" s="9">
        <v>2890</v>
      </c>
      <c r="G60" s="2">
        <f t="shared" si="2"/>
        <v>4</v>
      </c>
      <c r="H60" s="9">
        <f t="shared" si="3"/>
        <v>722.5</v>
      </c>
      <c r="I60" s="2" t="s">
        <v>7</v>
      </c>
      <c r="J60" s="6">
        <v>-722.5</v>
      </c>
      <c r="K60" s="2">
        <v>-722.5</v>
      </c>
      <c r="L60" s="2">
        <v>-722.5</v>
      </c>
      <c r="M60" s="2">
        <v>2167.5</v>
      </c>
    </row>
    <row r="61" spans="1:13" x14ac:dyDescent="0.25">
      <c r="A61" s="3">
        <v>43062</v>
      </c>
      <c r="B61" s="7">
        <f t="shared" si="0"/>
        <v>2017</v>
      </c>
      <c r="C61" s="7">
        <f t="shared" si="1"/>
        <v>11</v>
      </c>
      <c r="D61" s="2" t="s">
        <v>167</v>
      </c>
      <c r="E61" s="2" t="s">
        <v>91</v>
      </c>
      <c r="F61" s="9">
        <v>232080</v>
      </c>
      <c r="G61" s="2">
        <f t="shared" si="2"/>
        <v>4</v>
      </c>
      <c r="H61" s="9">
        <f t="shared" si="3"/>
        <v>58020</v>
      </c>
      <c r="I61" s="2" t="s">
        <v>7</v>
      </c>
      <c r="J61" s="6">
        <v>-58020</v>
      </c>
      <c r="K61" s="2">
        <v>-58020</v>
      </c>
      <c r="L61" s="2">
        <v>174060</v>
      </c>
      <c r="M61" s="2">
        <v>-58020</v>
      </c>
    </row>
    <row r="62" spans="1:13" x14ac:dyDescent="0.25">
      <c r="A62" s="3">
        <v>43063</v>
      </c>
      <c r="B62" s="7">
        <f t="shared" si="0"/>
        <v>2017</v>
      </c>
      <c r="C62" s="7">
        <f t="shared" si="1"/>
        <v>11</v>
      </c>
      <c r="D62" s="2" t="s">
        <v>169</v>
      </c>
      <c r="E62" s="2" t="s">
        <v>51</v>
      </c>
      <c r="F62" s="9">
        <v>27795</v>
      </c>
      <c r="G62" s="2">
        <f t="shared" si="2"/>
        <v>4</v>
      </c>
      <c r="H62" s="9">
        <f t="shared" si="3"/>
        <v>6948.75</v>
      </c>
      <c r="I62" s="2" t="s">
        <v>7</v>
      </c>
      <c r="J62" s="6">
        <v>-6948.75</v>
      </c>
      <c r="K62" s="2">
        <v>-6948.75</v>
      </c>
      <c r="L62" s="2">
        <v>-6948.75</v>
      </c>
      <c r="M62" s="2">
        <v>20846.25</v>
      </c>
    </row>
    <row r="63" spans="1:13" x14ac:dyDescent="0.25">
      <c r="A63" s="3">
        <v>43063</v>
      </c>
      <c r="B63" s="7">
        <f t="shared" si="0"/>
        <v>2017</v>
      </c>
      <c r="C63" s="7">
        <f t="shared" si="1"/>
        <v>11</v>
      </c>
      <c r="D63" s="2" t="s">
        <v>170</v>
      </c>
      <c r="E63" s="2" t="s">
        <v>51</v>
      </c>
      <c r="F63" s="9">
        <v>6960</v>
      </c>
      <c r="G63" s="2">
        <f t="shared" si="2"/>
        <v>4</v>
      </c>
      <c r="H63" s="9">
        <f t="shared" si="3"/>
        <v>1740</v>
      </c>
      <c r="I63" s="2" t="s">
        <v>7</v>
      </c>
      <c r="J63" s="6">
        <v>-1740</v>
      </c>
      <c r="K63" s="2">
        <v>5220</v>
      </c>
      <c r="L63" s="2">
        <v>-1740</v>
      </c>
      <c r="M63" s="2">
        <v>-1740</v>
      </c>
    </row>
    <row r="64" spans="1:13" x14ac:dyDescent="0.25">
      <c r="A64" s="3">
        <v>43063</v>
      </c>
      <c r="B64" s="7">
        <f t="shared" si="0"/>
        <v>2017</v>
      </c>
      <c r="C64" s="7">
        <f t="shared" si="1"/>
        <v>11</v>
      </c>
      <c r="D64" s="2" t="s">
        <v>171</v>
      </c>
      <c r="E64" s="2" t="s">
        <v>51</v>
      </c>
      <c r="F64" s="9">
        <v>40254</v>
      </c>
      <c r="G64" s="2">
        <f t="shared" si="2"/>
        <v>4</v>
      </c>
      <c r="H64" s="9">
        <f t="shared" si="3"/>
        <v>10063.5</v>
      </c>
      <c r="I64" s="2" t="s">
        <v>7</v>
      </c>
      <c r="J64" s="6">
        <v>30190.5</v>
      </c>
      <c r="K64" s="2">
        <v>-10063.5</v>
      </c>
      <c r="L64" s="2">
        <v>-10063.5</v>
      </c>
      <c r="M64" s="2">
        <v>-10063.5</v>
      </c>
    </row>
    <row r="65" spans="1:13" x14ac:dyDescent="0.25">
      <c r="A65" s="3">
        <v>43067</v>
      </c>
      <c r="B65" s="7">
        <f t="shared" si="0"/>
        <v>2017</v>
      </c>
      <c r="C65" s="7">
        <f t="shared" si="1"/>
        <v>11</v>
      </c>
      <c r="D65" s="2" t="s">
        <v>174</v>
      </c>
      <c r="E65" s="2" t="s">
        <v>17</v>
      </c>
      <c r="F65" s="9">
        <v>120000</v>
      </c>
      <c r="G65" s="2">
        <f t="shared" si="2"/>
        <v>4</v>
      </c>
      <c r="H65" s="9">
        <f t="shared" si="3"/>
        <v>30000</v>
      </c>
      <c r="I65" s="2" t="s">
        <v>7</v>
      </c>
      <c r="J65" s="6">
        <v>-30000</v>
      </c>
      <c r="K65" s="2">
        <v>90000</v>
      </c>
      <c r="L65" s="2">
        <v>-30000</v>
      </c>
      <c r="M65" s="2">
        <v>-30000</v>
      </c>
    </row>
    <row r="66" spans="1:13" x14ac:dyDescent="0.25">
      <c r="A66" s="3">
        <v>43067</v>
      </c>
      <c r="B66" s="7">
        <f t="shared" si="0"/>
        <v>2017</v>
      </c>
      <c r="C66" s="7">
        <f t="shared" si="1"/>
        <v>11</v>
      </c>
      <c r="D66" s="2" t="s">
        <v>166</v>
      </c>
      <c r="E66" s="2" t="s">
        <v>51</v>
      </c>
      <c r="F66" s="9">
        <v>2890</v>
      </c>
      <c r="G66" s="2">
        <f t="shared" si="2"/>
        <v>4</v>
      </c>
      <c r="H66" s="9">
        <f t="shared" si="3"/>
        <v>722.5</v>
      </c>
      <c r="I66" s="2" t="s">
        <v>7</v>
      </c>
      <c r="J66" s="6">
        <v>-722.5</v>
      </c>
      <c r="K66" s="2">
        <v>-722.5</v>
      </c>
      <c r="L66" s="2">
        <v>-722.5</v>
      </c>
      <c r="M66" s="2">
        <v>2167.5</v>
      </c>
    </row>
    <row r="67" spans="1:13" x14ac:dyDescent="0.25">
      <c r="A67" s="3">
        <v>43069</v>
      </c>
      <c r="B67" s="7">
        <f t="shared" ref="B67:B127" si="5">+YEAR(A67)</f>
        <v>2017</v>
      </c>
      <c r="C67" s="7">
        <f t="shared" ref="C67:C127" si="6">+MONTH(A67)</f>
        <v>11</v>
      </c>
      <c r="D67" s="2" t="s">
        <v>175</v>
      </c>
      <c r="E67" s="2" t="s">
        <v>51</v>
      </c>
      <c r="F67" s="9">
        <v>13880</v>
      </c>
      <c r="G67" s="2">
        <f t="shared" ref="G67:G127" si="7">+IF(E67="Cable",3,4)</f>
        <v>4</v>
      </c>
      <c r="H67" s="9">
        <f t="shared" ref="H67:H127" si="8">+F67/G67</f>
        <v>3470</v>
      </c>
      <c r="I67" s="2" t="s">
        <v>7</v>
      </c>
      <c r="J67" s="6">
        <v>-3470</v>
      </c>
      <c r="K67" s="2">
        <v>-3470</v>
      </c>
      <c r="L67" s="2">
        <v>-3470</v>
      </c>
      <c r="M67" s="2">
        <v>10410</v>
      </c>
    </row>
    <row r="68" spans="1:13" x14ac:dyDescent="0.25">
      <c r="A68" s="3">
        <v>43073</v>
      </c>
      <c r="B68" s="7">
        <f t="shared" si="5"/>
        <v>2017</v>
      </c>
      <c r="C68" s="7">
        <f t="shared" si="6"/>
        <v>12</v>
      </c>
      <c r="D68" s="2" t="s">
        <v>180</v>
      </c>
      <c r="E68" s="2" t="s">
        <v>51</v>
      </c>
      <c r="F68" s="9">
        <v>5755</v>
      </c>
      <c r="G68" s="2">
        <f t="shared" si="7"/>
        <v>4</v>
      </c>
      <c r="H68" s="9">
        <f t="shared" si="8"/>
        <v>1438.75</v>
      </c>
      <c r="I68" s="2" t="s">
        <v>7</v>
      </c>
      <c r="J68" s="6">
        <v>-1438.75</v>
      </c>
      <c r="K68" s="2">
        <v>-1438.75</v>
      </c>
      <c r="L68" s="2">
        <v>4316.25</v>
      </c>
      <c r="M68" s="2">
        <v>-1438.75</v>
      </c>
    </row>
    <row r="69" spans="1:13" x14ac:dyDescent="0.25">
      <c r="A69" s="3">
        <v>43080</v>
      </c>
      <c r="B69" s="7">
        <f t="shared" si="5"/>
        <v>2017</v>
      </c>
      <c r="C69" s="7">
        <f t="shared" si="6"/>
        <v>12</v>
      </c>
      <c r="D69" s="2" t="s">
        <v>51</v>
      </c>
      <c r="E69" s="2" t="s">
        <v>51</v>
      </c>
      <c r="F69" s="9">
        <v>7466</v>
      </c>
      <c r="G69" s="2">
        <f t="shared" si="7"/>
        <v>4</v>
      </c>
      <c r="H69" s="9">
        <f t="shared" si="8"/>
        <v>1866.5</v>
      </c>
      <c r="I69" s="2" t="s">
        <v>7</v>
      </c>
      <c r="J69" s="6">
        <v>5599.5</v>
      </c>
      <c r="K69" s="2">
        <v>-1866.5</v>
      </c>
      <c r="L69" s="2">
        <v>-1866.5</v>
      </c>
      <c r="M69" s="2">
        <v>-1866.5</v>
      </c>
    </row>
    <row r="70" spans="1:13" x14ac:dyDescent="0.25">
      <c r="A70" s="3">
        <v>43080</v>
      </c>
      <c r="B70" s="7">
        <f t="shared" si="5"/>
        <v>2017</v>
      </c>
      <c r="C70" s="7">
        <f t="shared" si="6"/>
        <v>12</v>
      </c>
      <c r="D70" s="2" t="s">
        <v>184</v>
      </c>
      <c r="E70" s="2" t="s">
        <v>51</v>
      </c>
      <c r="F70" s="9">
        <v>3690</v>
      </c>
      <c r="G70" s="2">
        <f t="shared" si="7"/>
        <v>4</v>
      </c>
      <c r="H70" s="9">
        <f t="shared" si="8"/>
        <v>922.5</v>
      </c>
      <c r="I70" s="2" t="s">
        <v>7</v>
      </c>
      <c r="J70" s="6">
        <v>-922.5</v>
      </c>
      <c r="K70" s="2">
        <v>-922.5</v>
      </c>
      <c r="L70" s="2">
        <v>2767.5</v>
      </c>
      <c r="M70" s="2">
        <v>-922.5</v>
      </c>
    </row>
    <row r="71" spans="1:13" x14ac:dyDescent="0.25">
      <c r="A71" s="3">
        <v>43087</v>
      </c>
      <c r="B71" s="7">
        <f t="shared" si="5"/>
        <v>2017</v>
      </c>
      <c r="C71" s="7">
        <f t="shared" si="6"/>
        <v>12</v>
      </c>
      <c r="D71" s="2" t="s">
        <v>152</v>
      </c>
      <c r="E71" s="2" t="s">
        <v>51</v>
      </c>
      <c r="F71" s="9">
        <v>45995</v>
      </c>
      <c r="G71" s="2">
        <f t="shared" si="7"/>
        <v>4</v>
      </c>
      <c r="H71" s="9">
        <f t="shared" si="8"/>
        <v>11498.75</v>
      </c>
      <c r="I71" s="2" t="s">
        <v>7</v>
      </c>
      <c r="J71" s="6">
        <v>-11498.75</v>
      </c>
      <c r="K71" s="2">
        <v>34496.25</v>
      </c>
      <c r="L71" s="2">
        <v>-11498.75</v>
      </c>
      <c r="M71" s="2">
        <v>-11498.75</v>
      </c>
    </row>
    <row r="72" spans="1:13" x14ac:dyDescent="0.25">
      <c r="A72" s="3">
        <v>43089</v>
      </c>
      <c r="B72" s="7">
        <f t="shared" si="5"/>
        <v>2017</v>
      </c>
      <c r="C72" s="7">
        <f t="shared" si="6"/>
        <v>12</v>
      </c>
      <c r="D72" s="2" t="s">
        <v>140</v>
      </c>
      <c r="E72" s="2" t="s">
        <v>450</v>
      </c>
      <c r="F72" s="9">
        <v>20990</v>
      </c>
      <c r="G72" s="2">
        <f t="shared" si="7"/>
        <v>4</v>
      </c>
      <c r="H72" s="9">
        <f t="shared" si="8"/>
        <v>5247.5</v>
      </c>
      <c r="I72" s="2" t="s">
        <v>7</v>
      </c>
      <c r="J72" s="6">
        <v>-5247.5</v>
      </c>
      <c r="K72" s="2">
        <v>-5247.5</v>
      </c>
      <c r="L72" s="2">
        <v>-5247.5</v>
      </c>
      <c r="M72" s="2">
        <v>15742.5</v>
      </c>
    </row>
    <row r="73" spans="1:13" x14ac:dyDescent="0.25">
      <c r="A73" s="3">
        <v>43089</v>
      </c>
      <c r="B73" s="7">
        <f t="shared" si="5"/>
        <v>2017</v>
      </c>
      <c r="C73" s="7">
        <f t="shared" si="6"/>
        <v>12</v>
      </c>
      <c r="D73" s="2" t="s">
        <v>141</v>
      </c>
      <c r="E73" s="2" t="s">
        <v>449</v>
      </c>
      <c r="F73" s="9">
        <v>33660</v>
      </c>
      <c r="G73" s="2">
        <f t="shared" si="7"/>
        <v>3</v>
      </c>
      <c r="H73" s="9">
        <f t="shared" si="8"/>
        <v>11220</v>
      </c>
      <c r="I73" s="2" t="s">
        <v>7</v>
      </c>
      <c r="J73" s="6">
        <v>-11220</v>
      </c>
      <c r="K73" s="2">
        <v>-11220</v>
      </c>
      <c r="L73" s="2">
        <v>-11220</v>
      </c>
      <c r="M73" s="2">
        <v>33660</v>
      </c>
    </row>
    <row r="74" spans="1:13" x14ac:dyDescent="0.25">
      <c r="A74" s="3">
        <v>43089</v>
      </c>
      <c r="B74" s="7">
        <f t="shared" si="5"/>
        <v>2017</v>
      </c>
      <c r="C74" s="7">
        <f t="shared" si="6"/>
        <v>12</v>
      </c>
      <c r="D74" s="2" t="s">
        <v>192</v>
      </c>
      <c r="E74" s="2" t="s">
        <v>451</v>
      </c>
      <c r="F74" s="9">
        <v>11250</v>
      </c>
      <c r="G74" s="2">
        <f t="shared" si="7"/>
        <v>4</v>
      </c>
      <c r="H74" s="9">
        <f t="shared" si="8"/>
        <v>2812.5</v>
      </c>
      <c r="I74" s="2" t="s">
        <v>7</v>
      </c>
      <c r="J74" s="6">
        <v>-2812.5</v>
      </c>
      <c r="K74" s="2">
        <v>-2812.5</v>
      </c>
      <c r="L74" s="2">
        <v>-2812.5</v>
      </c>
      <c r="M74" s="2">
        <v>8437.5</v>
      </c>
    </row>
    <row r="75" spans="1:13" x14ac:dyDescent="0.25">
      <c r="A75" s="3">
        <v>43089</v>
      </c>
      <c r="B75" s="7">
        <f t="shared" si="5"/>
        <v>2017</v>
      </c>
      <c r="C75" s="7">
        <f t="shared" si="6"/>
        <v>12</v>
      </c>
      <c r="D75" s="2" t="s">
        <v>139</v>
      </c>
      <c r="E75" s="2" t="s">
        <v>139</v>
      </c>
      <c r="F75" s="9">
        <v>18120</v>
      </c>
      <c r="G75" s="2">
        <f t="shared" si="7"/>
        <v>4</v>
      </c>
      <c r="H75" s="9">
        <f t="shared" si="8"/>
        <v>4530</v>
      </c>
      <c r="I75" s="2" t="s">
        <v>7</v>
      </c>
      <c r="J75" s="6">
        <v>-4530</v>
      </c>
      <c r="K75" s="2">
        <v>-4530</v>
      </c>
      <c r="L75" s="2">
        <v>-4530</v>
      </c>
      <c r="M75" s="2">
        <v>13590</v>
      </c>
    </row>
    <row r="76" spans="1:13" x14ac:dyDescent="0.25">
      <c r="A76" s="3">
        <v>43089</v>
      </c>
      <c r="B76" s="7">
        <f t="shared" si="5"/>
        <v>2017</v>
      </c>
      <c r="C76" s="7">
        <f t="shared" si="6"/>
        <v>12</v>
      </c>
      <c r="D76" s="2" t="s">
        <v>193</v>
      </c>
      <c r="E76" s="2" t="s">
        <v>91</v>
      </c>
      <c r="F76" s="9">
        <v>208909</v>
      </c>
      <c r="G76" s="2">
        <f t="shared" si="7"/>
        <v>4</v>
      </c>
      <c r="H76" s="9">
        <f t="shared" si="8"/>
        <v>52227.25</v>
      </c>
      <c r="I76" s="2" t="s">
        <v>7</v>
      </c>
      <c r="J76" s="6">
        <v>156681.75</v>
      </c>
      <c r="K76" s="2">
        <v>-52227.25</v>
      </c>
      <c r="L76" s="2">
        <v>-52227.25</v>
      </c>
      <c r="M76" s="2">
        <v>-52227.25</v>
      </c>
    </row>
    <row r="77" spans="1:13" x14ac:dyDescent="0.25">
      <c r="A77" s="3">
        <v>43091</v>
      </c>
      <c r="B77" s="7">
        <f t="shared" si="5"/>
        <v>2017</v>
      </c>
      <c r="C77" s="7">
        <f t="shared" si="6"/>
        <v>12</v>
      </c>
      <c r="D77" s="2" t="s">
        <v>194</v>
      </c>
      <c r="E77" s="2" t="s">
        <v>51</v>
      </c>
      <c r="F77" s="9">
        <v>990</v>
      </c>
      <c r="G77" s="2">
        <f t="shared" si="7"/>
        <v>4</v>
      </c>
      <c r="H77" s="9">
        <f t="shared" si="8"/>
        <v>247.5</v>
      </c>
      <c r="I77" s="2" t="s">
        <v>7</v>
      </c>
      <c r="J77" s="6">
        <v>-247.5</v>
      </c>
      <c r="K77" s="2">
        <v>-247.5</v>
      </c>
      <c r="L77" s="2">
        <v>742.5</v>
      </c>
      <c r="M77" s="2">
        <v>-247.5</v>
      </c>
    </row>
    <row r="78" spans="1:13" x14ac:dyDescent="0.25">
      <c r="A78" s="3">
        <v>43091</v>
      </c>
      <c r="B78" s="7">
        <f t="shared" si="5"/>
        <v>2017</v>
      </c>
      <c r="C78" s="7">
        <f t="shared" si="6"/>
        <v>12</v>
      </c>
      <c r="D78" s="2" t="s">
        <v>19</v>
      </c>
      <c r="E78" s="2" t="s">
        <v>51</v>
      </c>
      <c r="F78" s="9">
        <v>10725</v>
      </c>
      <c r="G78" s="2">
        <f t="shared" si="7"/>
        <v>4</v>
      </c>
      <c r="H78" s="9">
        <f t="shared" si="8"/>
        <v>2681.25</v>
      </c>
      <c r="I78" s="2" t="s">
        <v>7</v>
      </c>
      <c r="J78" s="6">
        <v>-2681.25</v>
      </c>
      <c r="K78" s="2">
        <v>-2681.25</v>
      </c>
      <c r="L78" s="2">
        <v>-2681.25</v>
      </c>
      <c r="M78" s="2">
        <v>8043.75</v>
      </c>
    </row>
    <row r="79" spans="1:13" x14ac:dyDescent="0.25">
      <c r="A79" s="3">
        <v>43095</v>
      </c>
      <c r="B79" s="7">
        <f t="shared" si="5"/>
        <v>2017</v>
      </c>
      <c r="C79" s="7">
        <f t="shared" si="6"/>
        <v>12</v>
      </c>
      <c r="D79" s="2" t="s">
        <v>204</v>
      </c>
      <c r="E79" s="2" t="s">
        <v>17</v>
      </c>
      <c r="F79" s="9">
        <v>120000</v>
      </c>
      <c r="G79" s="2">
        <f t="shared" si="7"/>
        <v>4</v>
      </c>
      <c r="H79" s="9">
        <f t="shared" si="8"/>
        <v>30000</v>
      </c>
      <c r="I79" s="2" t="s">
        <v>7</v>
      </c>
      <c r="J79" s="6">
        <v>-30000</v>
      </c>
      <c r="K79" s="2">
        <v>90000</v>
      </c>
      <c r="L79" s="2">
        <v>-30000</v>
      </c>
      <c r="M79" s="2">
        <v>-30000</v>
      </c>
    </row>
    <row r="80" spans="1:13" x14ac:dyDescent="0.25">
      <c r="A80" s="3">
        <v>43097</v>
      </c>
      <c r="B80" s="7">
        <f t="shared" si="5"/>
        <v>2017</v>
      </c>
      <c r="C80" s="7">
        <f t="shared" si="6"/>
        <v>12</v>
      </c>
      <c r="D80" s="2" t="s">
        <v>208</v>
      </c>
      <c r="E80" s="2" t="s">
        <v>51</v>
      </c>
      <c r="F80" s="9">
        <v>2456</v>
      </c>
      <c r="G80" s="2">
        <f t="shared" si="7"/>
        <v>4</v>
      </c>
      <c r="H80" s="9">
        <f t="shared" si="8"/>
        <v>614</v>
      </c>
      <c r="I80" s="2" t="s">
        <v>7</v>
      </c>
      <c r="J80" s="6">
        <v>-614</v>
      </c>
      <c r="K80" s="2">
        <v>1842</v>
      </c>
      <c r="L80" s="2">
        <v>-614</v>
      </c>
      <c r="M80" s="2">
        <v>-614</v>
      </c>
    </row>
    <row r="81" spans="1:13" x14ac:dyDescent="0.25">
      <c r="A81" s="3">
        <v>43104</v>
      </c>
      <c r="B81" s="7">
        <f t="shared" si="5"/>
        <v>2018</v>
      </c>
      <c r="C81" s="7">
        <f t="shared" si="6"/>
        <v>1</v>
      </c>
      <c r="D81" s="2" t="s">
        <v>211</v>
      </c>
      <c r="E81" s="2" t="s">
        <v>51</v>
      </c>
      <c r="F81" s="9">
        <v>3839</v>
      </c>
      <c r="G81" s="2">
        <f t="shared" si="7"/>
        <v>4</v>
      </c>
      <c r="H81" s="9">
        <f t="shared" si="8"/>
        <v>959.75</v>
      </c>
      <c r="I81" s="2" t="s">
        <v>7</v>
      </c>
      <c r="J81" s="6">
        <v>-959.75</v>
      </c>
      <c r="K81" s="2">
        <v>-959.75</v>
      </c>
      <c r="L81" s="2">
        <v>2879.25</v>
      </c>
      <c r="M81" s="2">
        <v>-959.75</v>
      </c>
    </row>
    <row r="82" spans="1:13" x14ac:dyDescent="0.25">
      <c r="A82" s="3">
        <v>43108</v>
      </c>
      <c r="B82" s="7">
        <f t="shared" si="5"/>
        <v>2018</v>
      </c>
      <c r="C82" s="7">
        <f t="shared" si="6"/>
        <v>1</v>
      </c>
      <c r="D82" s="2" t="s">
        <v>166</v>
      </c>
      <c r="E82" s="2" t="s">
        <v>51</v>
      </c>
      <c r="F82" s="9">
        <v>2890</v>
      </c>
      <c r="G82" s="2">
        <f t="shared" si="7"/>
        <v>4</v>
      </c>
      <c r="H82" s="9">
        <f t="shared" si="8"/>
        <v>722.5</v>
      </c>
      <c r="I82" s="2" t="s">
        <v>7</v>
      </c>
      <c r="J82" s="6">
        <v>-722.5</v>
      </c>
      <c r="K82" s="2">
        <v>-722.5</v>
      </c>
      <c r="L82" s="2">
        <v>-722.5</v>
      </c>
      <c r="M82" s="2">
        <v>2167.5</v>
      </c>
    </row>
    <row r="83" spans="1:13" x14ac:dyDescent="0.25">
      <c r="A83" s="3">
        <v>43110</v>
      </c>
      <c r="B83" s="7">
        <f t="shared" si="5"/>
        <v>2018</v>
      </c>
      <c r="C83" s="7">
        <f t="shared" si="6"/>
        <v>1</v>
      </c>
      <c r="D83" s="2" t="s">
        <v>214</v>
      </c>
      <c r="E83" s="2" t="s">
        <v>51</v>
      </c>
      <c r="F83" s="9">
        <v>5100</v>
      </c>
      <c r="G83" s="2">
        <f t="shared" si="7"/>
        <v>4</v>
      </c>
      <c r="H83" s="9">
        <f t="shared" si="8"/>
        <v>1275</v>
      </c>
      <c r="I83" s="2" t="s">
        <v>7</v>
      </c>
      <c r="J83" s="6">
        <v>-1275</v>
      </c>
      <c r="K83" s="2">
        <v>3825</v>
      </c>
      <c r="L83" s="2">
        <v>-1275</v>
      </c>
      <c r="M83" s="2">
        <v>-1275</v>
      </c>
    </row>
    <row r="84" spans="1:13" x14ac:dyDescent="0.25">
      <c r="A84" s="3">
        <v>43110</v>
      </c>
      <c r="B84" s="7">
        <f t="shared" si="5"/>
        <v>2018</v>
      </c>
      <c r="C84" s="7">
        <f t="shared" si="6"/>
        <v>1</v>
      </c>
      <c r="D84" s="2" t="s">
        <v>25</v>
      </c>
      <c r="E84" s="2" t="s">
        <v>51</v>
      </c>
      <c r="F84" s="9">
        <v>10000</v>
      </c>
      <c r="G84" s="2">
        <f t="shared" si="7"/>
        <v>4</v>
      </c>
      <c r="H84" s="9">
        <f t="shared" si="8"/>
        <v>2500</v>
      </c>
      <c r="I84" s="2" t="s">
        <v>7</v>
      </c>
      <c r="J84" s="6">
        <v>-2500</v>
      </c>
      <c r="K84" s="2">
        <v>-2500</v>
      </c>
      <c r="L84" s="2">
        <v>-2500</v>
      </c>
      <c r="M84" s="2">
        <v>7500</v>
      </c>
    </row>
    <row r="85" spans="1:13" x14ac:dyDescent="0.25">
      <c r="A85" s="3">
        <v>43110</v>
      </c>
      <c r="B85" s="7">
        <f t="shared" si="5"/>
        <v>2018</v>
      </c>
      <c r="C85" s="7">
        <f t="shared" si="6"/>
        <v>1</v>
      </c>
      <c r="D85" s="2" t="s">
        <v>216</v>
      </c>
      <c r="E85" s="2" t="s">
        <v>51</v>
      </c>
      <c r="F85" s="9">
        <v>1899</v>
      </c>
      <c r="G85" s="2">
        <f t="shared" si="7"/>
        <v>4</v>
      </c>
      <c r="H85" s="9">
        <f t="shared" si="8"/>
        <v>474.75</v>
      </c>
      <c r="I85" s="2" t="s">
        <v>7</v>
      </c>
      <c r="J85" s="6">
        <v>-474.75</v>
      </c>
      <c r="K85" s="2">
        <v>-474.75</v>
      </c>
      <c r="L85" s="2">
        <v>1424.25</v>
      </c>
      <c r="M85" s="2">
        <v>-474.75</v>
      </c>
    </row>
    <row r="86" spans="1:13" x14ac:dyDescent="0.25">
      <c r="A86" s="3">
        <v>43111</v>
      </c>
      <c r="B86" s="7">
        <f t="shared" si="5"/>
        <v>2018</v>
      </c>
      <c r="C86" s="7">
        <f t="shared" si="6"/>
        <v>1</v>
      </c>
      <c r="D86" s="2" t="s">
        <v>152</v>
      </c>
      <c r="E86" s="2" t="s">
        <v>51</v>
      </c>
      <c r="F86" s="9">
        <v>42366</v>
      </c>
      <c r="G86" s="2">
        <f t="shared" si="7"/>
        <v>4</v>
      </c>
      <c r="H86" s="9">
        <f t="shared" si="8"/>
        <v>10591.5</v>
      </c>
      <c r="I86" s="2" t="s">
        <v>7</v>
      </c>
      <c r="J86" s="6">
        <v>-10591.5</v>
      </c>
      <c r="K86" s="2">
        <v>-10591.5</v>
      </c>
      <c r="L86" s="2">
        <v>31774.5</v>
      </c>
      <c r="M86" s="2">
        <v>-10591.5</v>
      </c>
    </row>
    <row r="87" spans="1:13" x14ac:dyDescent="0.25">
      <c r="A87" s="3">
        <v>43115</v>
      </c>
      <c r="B87" s="7">
        <f t="shared" si="5"/>
        <v>2018</v>
      </c>
      <c r="C87" s="7">
        <f t="shared" si="6"/>
        <v>1</v>
      </c>
      <c r="D87" s="2" t="s">
        <v>51</v>
      </c>
      <c r="E87" s="2" t="s">
        <v>51</v>
      </c>
      <c r="F87" s="9">
        <v>3377</v>
      </c>
      <c r="G87" s="2">
        <f t="shared" si="7"/>
        <v>4</v>
      </c>
      <c r="H87" s="9">
        <f t="shared" si="8"/>
        <v>844.25</v>
      </c>
      <c r="I87" s="2" t="s">
        <v>7</v>
      </c>
      <c r="J87" s="6">
        <v>2532.75</v>
      </c>
      <c r="K87" s="2">
        <v>-844.25</v>
      </c>
      <c r="L87" s="2">
        <v>-844.25</v>
      </c>
      <c r="M87" s="2">
        <v>-844.25</v>
      </c>
    </row>
    <row r="88" spans="1:13" x14ac:dyDescent="0.25">
      <c r="A88" s="3">
        <v>43118</v>
      </c>
      <c r="B88" s="7">
        <f t="shared" si="5"/>
        <v>2018</v>
      </c>
      <c r="C88" s="7">
        <f t="shared" si="6"/>
        <v>1</v>
      </c>
      <c r="D88" s="2" t="s">
        <v>78</v>
      </c>
      <c r="E88" s="2" t="s">
        <v>449</v>
      </c>
      <c r="F88" s="9">
        <v>33660</v>
      </c>
      <c r="G88" s="2">
        <f t="shared" si="7"/>
        <v>3</v>
      </c>
      <c r="H88" s="9">
        <f t="shared" si="8"/>
        <v>11220</v>
      </c>
      <c r="I88" s="2" t="s">
        <v>7</v>
      </c>
      <c r="J88" s="6">
        <v>-11220</v>
      </c>
      <c r="K88" s="2">
        <v>-11220</v>
      </c>
      <c r="L88" s="2">
        <v>-11220</v>
      </c>
      <c r="M88" s="2">
        <v>33660</v>
      </c>
    </row>
    <row r="89" spans="1:13" x14ac:dyDescent="0.25">
      <c r="A89" s="3">
        <v>43118</v>
      </c>
      <c r="B89" s="7">
        <f t="shared" si="5"/>
        <v>2018</v>
      </c>
      <c r="C89" s="7">
        <f t="shared" si="6"/>
        <v>1</v>
      </c>
      <c r="D89" s="2" t="s">
        <v>140</v>
      </c>
      <c r="E89" s="2" t="s">
        <v>450</v>
      </c>
      <c r="F89" s="9">
        <v>20990</v>
      </c>
      <c r="G89" s="2">
        <f t="shared" si="7"/>
        <v>4</v>
      </c>
      <c r="H89" s="9">
        <f t="shared" si="8"/>
        <v>5247.5</v>
      </c>
      <c r="I89" s="2" t="s">
        <v>7</v>
      </c>
      <c r="J89" s="6">
        <v>-5247.5</v>
      </c>
      <c r="K89" s="2">
        <v>-5247.5</v>
      </c>
      <c r="L89" s="2">
        <v>-5247.5</v>
      </c>
      <c r="M89" s="2">
        <v>15742.5</v>
      </c>
    </row>
    <row r="90" spans="1:13" x14ac:dyDescent="0.25">
      <c r="A90" s="3">
        <v>43118</v>
      </c>
      <c r="B90" s="7">
        <f t="shared" si="5"/>
        <v>2018</v>
      </c>
      <c r="C90" s="7">
        <f t="shared" si="6"/>
        <v>1</v>
      </c>
      <c r="D90" s="2" t="s">
        <v>192</v>
      </c>
      <c r="E90" s="2" t="s">
        <v>451</v>
      </c>
      <c r="F90" s="9">
        <v>16450</v>
      </c>
      <c r="G90" s="2">
        <f t="shared" si="7"/>
        <v>4</v>
      </c>
      <c r="H90" s="9">
        <f t="shared" si="8"/>
        <v>4112.5</v>
      </c>
      <c r="I90" s="2" t="s">
        <v>7</v>
      </c>
      <c r="J90" s="6">
        <v>-4112.5</v>
      </c>
      <c r="K90" s="2">
        <v>-4112.5</v>
      </c>
      <c r="L90" s="2">
        <v>-4112.5</v>
      </c>
      <c r="M90" s="2">
        <v>12337.5</v>
      </c>
    </row>
    <row r="91" spans="1:13" x14ac:dyDescent="0.25">
      <c r="A91" s="3">
        <v>43118</v>
      </c>
      <c r="B91" s="7">
        <f t="shared" si="5"/>
        <v>2018</v>
      </c>
      <c r="C91" s="7">
        <f t="shared" si="6"/>
        <v>1</v>
      </c>
      <c r="D91" s="2" t="s">
        <v>139</v>
      </c>
      <c r="E91" s="2" t="s">
        <v>139</v>
      </c>
      <c r="F91" s="9">
        <v>14720</v>
      </c>
      <c r="G91" s="2">
        <f t="shared" si="7"/>
        <v>4</v>
      </c>
      <c r="H91" s="9">
        <f t="shared" si="8"/>
        <v>3680</v>
      </c>
      <c r="I91" s="2" t="s">
        <v>7</v>
      </c>
      <c r="J91" s="6">
        <v>-3680</v>
      </c>
      <c r="K91" s="2">
        <v>-3680</v>
      </c>
      <c r="L91" s="2">
        <v>-3680</v>
      </c>
      <c r="M91" s="2">
        <v>11040</v>
      </c>
    </row>
    <row r="92" spans="1:13" x14ac:dyDescent="0.25">
      <c r="A92" s="3">
        <v>43118</v>
      </c>
      <c r="B92" s="7">
        <f t="shared" si="5"/>
        <v>2018</v>
      </c>
      <c r="C92" s="7">
        <f t="shared" si="6"/>
        <v>1</v>
      </c>
      <c r="D92" s="2" t="s">
        <v>444</v>
      </c>
      <c r="E92" s="2" t="s">
        <v>91</v>
      </c>
      <c r="F92" s="9">
        <v>210049</v>
      </c>
      <c r="G92" s="2">
        <f t="shared" si="7"/>
        <v>4</v>
      </c>
      <c r="H92" s="9">
        <f t="shared" si="8"/>
        <v>52512.25</v>
      </c>
      <c r="I92" s="2" t="s">
        <v>7</v>
      </c>
      <c r="J92" s="6">
        <v>157536.75</v>
      </c>
      <c r="K92" s="2">
        <v>-52512.25</v>
      </c>
      <c r="L92" s="2">
        <v>-52512.25</v>
      </c>
      <c r="M92" s="2">
        <v>-52512.25</v>
      </c>
    </row>
    <row r="93" spans="1:13" x14ac:dyDescent="0.25">
      <c r="A93" s="3">
        <v>43119</v>
      </c>
      <c r="B93" s="7">
        <f t="shared" si="5"/>
        <v>2018</v>
      </c>
      <c r="C93" s="7">
        <f t="shared" si="6"/>
        <v>1</v>
      </c>
      <c r="D93" s="2" t="s">
        <v>220</v>
      </c>
      <c r="E93" s="2" t="s">
        <v>51</v>
      </c>
      <c r="F93" s="9">
        <v>1890</v>
      </c>
      <c r="G93" s="2">
        <f t="shared" si="7"/>
        <v>4</v>
      </c>
      <c r="H93" s="9">
        <f t="shared" si="8"/>
        <v>472.5</v>
      </c>
      <c r="I93" s="2" t="s">
        <v>7</v>
      </c>
      <c r="J93" s="6">
        <v>-472.5</v>
      </c>
      <c r="K93" s="2">
        <v>-472.5</v>
      </c>
      <c r="L93" s="2">
        <v>1417.5</v>
      </c>
      <c r="M93" s="2">
        <v>-472.5</v>
      </c>
    </row>
    <row r="94" spans="1:13" x14ac:dyDescent="0.25">
      <c r="A94" s="3">
        <v>43123</v>
      </c>
      <c r="B94" s="7">
        <f t="shared" si="5"/>
        <v>2018</v>
      </c>
      <c r="C94" s="7">
        <f t="shared" si="6"/>
        <v>1</v>
      </c>
      <c r="D94" s="2" t="s">
        <v>223</v>
      </c>
      <c r="E94" s="2" t="s">
        <v>51</v>
      </c>
      <c r="F94" s="9">
        <v>31889</v>
      </c>
      <c r="G94" s="2">
        <f t="shared" si="7"/>
        <v>4</v>
      </c>
      <c r="H94" s="9">
        <f t="shared" si="8"/>
        <v>7972.25</v>
      </c>
      <c r="I94" s="2" t="s">
        <v>7</v>
      </c>
      <c r="J94" s="6">
        <v>-7649</v>
      </c>
      <c r="K94" s="2">
        <v>17137</v>
      </c>
      <c r="L94" s="2">
        <v>-4139</v>
      </c>
      <c r="M94" s="2">
        <v>-5349</v>
      </c>
    </row>
    <row r="95" spans="1:13" x14ac:dyDescent="0.25">
      <c r="A95" s="3">
        <v>43128</v>
      </c>
      <c r="B95" s="7">
        <f t="shared" si="5"/>
        <v>2018</v>
      </c>
      <c r="C95" s="7">
        <f t="shared" si="6"/>
        <v>1</v>
      </c>
      <c r="D95" s="2" t="s">
        <v>226</v>
      </c>
      <c r="E95" s="2" t="s">
        <v>17</v>
      </c>
      <c r="F95" s="9">
        <v>124000</v>
      </c>
      <c r="G95" s="2">
        <f t="shared" si="7"/>
        <v>4</v>
      </c>
      <c r="H95" s="9">
        <f t="shared" si="8"/>
        <v>31000</v>
      </c>
      <c r="I95" s="2" t="s">
        <v>7</v>
      </c>
      <c r="J95" s="6">
        <v>-31000</v>
      </c>
      <c r="K95" s="2">
        <v>93000</v>
      </c>
      <c r="L95" s="2">
        <v>-31000</v>
      </c>
      <c r="M95" s="2">
        <v>-31000</v>
      </c>
    </row>
    <row r="96" spans="1:13" x14ac:dyDescent="0.25">
      <c r="A96" s="3">
        <v>43130</v>
      </c>
      <c r="B96" s="7">
        <f t="shared" si="5"/>
        <v>2018</v>
      </c>
      <c r="C96" s="7">
        <f t="shared" si="6"/>
        <v>1</v>
      </c>
      <c r="D96" s="2" t="s">
        <v>162</v>
      </c>
      <c r="E96" s="2" t="s">
        <v>51</v>
      </c>
      <c r="F96" s="9">
        <v>1890</v>
      </c>
      <c r="G96" s="2">
        <f t="shared" si="7"/>
        <v>4</v>
      </c>
      <c r="H96" s="9">
        <f t="shared" si="8"/>
        <v>472.5</v>
      </c>
      <c r="I96" s="2" t="s">
        <v>7</v>
      </c>
      <c r="J96" s="6">
        <v>-472.5</v>
      </c>
      <c r="K96" s="2">
        <v>-472.5</v>
      </c>
      <c r="L96" s="2">
        <v>-472.5</v>
      </c>
      <c r="M96" s="2">
        <v>1417.5</v>
      </c>
    </row>
    <row r="97" spans="1:13" x14ac:dyDescent="0.25">
      <c r="A97" s="3">
        <v>43146</v>
      </c>
      <c r="B97" s="7">
        <f t="shared" si="5"/>
        <v>2018</v>
      </c>
      <c r="C97" s="7">
        <f t="shared" si="6"/>
        <v>2</v>
      </c>
      <c r="D97" s="2" t="s">
        <v>228</v>
      </c>
      <c r="E97" s="2" t="s">
        <v>51</v>
      </c>
      <c r="F97" s="9">
        <v>8712</v>
      </c>
      <c r="G97" s="2">
        <f t="shared" si="7"/>
        <v>4</v>
      </c>
      <c r="H97" s="9">
        <f t="shared" si="8"/>
        <v>2178</v>
      </c>
      <c r="I97" s="2" t="s">
        <v>7</v>
      </c>
      <c r="J97" s="6">
        <v>-2178</v>
      </c>
      <c r="K97" s="2">
        <v>-2178</v>
      </c>
      <c r="L97" s="2">
        <v>6534</v>
      </c>
      <c r="M97" s="2">
        <v>-2178</v>
      </c>
    </row>
    <row r="98" spans="1:13" x14ac:dyDescent="0.25">
      <c r="A98" s="3">
        <v>43150</v>
      </c>
      <c r="B98" s="7">
        <f t="shared" si="5"/>
        <v>2018</v>
      </c>
      <c r="C98" s="7">
        <f t="shared" si="6"/>
        <v>2</v>
      </c>
      <c r="D98" s="2" t="s">
        <v>192</v>
      </c>
      <c r="E98" s="2" t="s">
        <v>451</v>
      </c>
      <c r="F98" s="9">
        <v>16600</v>
      </c>
      <c r="G98" s="2">
        <f t="shared" si="7"/>
        <v>4</v>
      </c>
      <c r="H98" s="9">
        <f t="shared" si="8"/>
        <v>4150</v>
      </c>
      <c r="I98" s="2" t="s">
        <v>7</v>
      </c>
      <c r="J98" s="6">
        <v>-4150</v>
      </c>
      <c r="K98" s="2">
        <v>-4150</v>
      </c>
      <c r="L98" s="2">
        <v>-4150</v>
      </c>
      <c r="M98" s="2">
        <v>12450</v>
      </c>
    </row>
    <row r="99" spans="1:13" x14ac:dyDescent="0.25">
      <c r="A99" s="3">
        <v>43150</v>
      </c>
      <c r="B99" s="7">
        <f t="shared" si="5"/>
        <v>2018</v>
      </c>
      <c r="C99" s="7">
        <f t="shared" si="6"/>
        <v>2</v>
      </c>
      <c r="D99" s="2" t="s">
        <v>139</v>
      </c>
      <c r="E99" s="2" t="s">
        <v>139</v>
      </c>
      <c r="F99" s="9">
        <v>24940</v>
      </c>
      <c r="G99" s="2">
        <f t="shared" si="7"/>
        <v>4</v>
      </c>
      <c r="H99" s="9">
        <f t="shared" si="8"/>
        <v>6235</v>
      </c>
      <c r="I99" s="2" t="s">
        <v>7</v>
      </c>
      <c r="J99" s="6">
        <v>-6235</v>
      </c>
      <c r="K99" s="2">
        <v>-6235</v>
      </c>
      <c r="L99" s="2">
        <v>-6235</v>
      </c>
      <c r="M99" s="2">
        <v>18705</v>
      </c>
    </row>
    <row r="100" spans="1:13" x14ac:dyDescent="0.25">
      <c r="A100" s="3">
        <v>43150</v>
      </c>
      <c r="B100" s="7">
        <f t="shared" si="5"/>
        <v>2018</v>
      </c>
      <c r="C100" s="7">
        <f t="shared" si="6"/>
        <v>2</v>
      </c>
      <c r="D100" s="2" t="s">
        <v>140</v>
      </c>
      <c r="E100" s="2" t="s">
        <v>449</v>
      </c>
      <c r="F100" s="9">
        <v>21116</v>
      </c>
      <c r="G100" s="2">
        <f t="shared" si="7"/>
        <v>3</v>
      </c>
      <c r="H100" s="9">
        <f t="shared" si="8"/>
        <v>7038.666666666667</v>
      </c>
      <c r="I100" s="2" t="s">
        <v>7</v>
      </c>
      <c r="J100" s="6">
        <v>-5279</v>
      </c>
      <c r="K100" s="2">
        <v>-5279</v>
      </c>
      <c r="L100" s="2">
        <v>-5279</v>
      </c>
      <c r="M100" s="2">
        <v>15837</v>
      </c>
    </row>
    <row r="101" spans="1:13" x14ac:dyDescent="0.25">
      <c r="A101" s="3">
        <v>43152</v>
      </c>
      <c r="B101" s="7">
        <f t="shared" si="5"/>
        <v>2018</v>
      </c>
      <c r="C101" s="7">
        <f t="shared" si="6"/>
        <v>2</v>
      </c>
      <c r="D101" s="2" t="s">
        <v>233</v>
      </c>
      <c r="E101" s="2" t="s">
        <v>51</v>
      </c>
      <c r="F101" s="9">
        <v>11060</v>
      </c>
      <c r="G101" s="2">
        <f t="shared" si="7"/>
        <v>4</v>
      </c>
      <c r="H101" s="9">
        <f t="shared" si="8"/>
        <v>2765</v>
      </c>
      <c r="I101" s="2" t="s">
        <v>7</v>
      </c>
      <c r="J101" s="6">
        <v>-2765</v>
      </c>
      <c r="K101" s="2">
        <v>-2765</v>
      </c>
      <c r="L101" s="2">
        <v>8295</v>
      </c>
      <c r="M101" s="2">
        <v>-2765</v>
      </c>
    </row>
    <row r="102" spans="1:13" x14ac:dyDescent="0.25">
      <c r="A102" s="3">
        <v>43157</v>
      </c>
      <c r="B102" s="7">
        <f t="shared" si="5"/>
        <v>2018</v>
      </c>
      <c r="C102" s="7">
        <f t="shared" si="6"/>
        <v>2</v>
      </c>
      <c r="D102" s="2" t="s">
        <v>234</v>
      </c>
      <c r="E102" s="2" t="s">
        <v>91</v>
      </c>
      <c r="F102" s="9">
        <v>219635</v>
      </c>
      <c r="G102" s="2">
        <f t="shared" si="7"/>
        <v>4</v>
      </c>
      <c r="H102" s="9">
        <f t="shared" si="8"/>
        <v>54908.75</v>
      </c>
      <c r="I102" s="2" t="s">
        <v>7</v>
      </c>
      <c r="J102" s="6">
        <v>164726.25</v>
      </c>
      <c r="K102" s="2">
        <v>-54908.75</v>
      </c>
      <c r="L102" s="2">
        <v>-54908.75</v>
      </c>
      <c r="M102" s="2">
        <v>-54908.75</v>
      </c>
    </row>
    <row r="103" spans="1:13" x14ac:dyDescent="0.25">
      <c r="A103" s="3">
        <v>43157</v>
      </c>
      <c r="B103" s="7">
        <f t="shared" si="5"/>
        <v>2018</v>
      </c>
      <c r="C103" s="7">
        <f t="shared" si="6"/>
        <v>2</v>
      </c>
      <c r="D103" s="2" t="s">
        <v>235</v>
      </c>
      <c r="E103" s="2" t="s">
        <v>17</v>
      </c>
      <c r="F103" s="9">
        <v>93300</v>
      </c>
      <c r="G103" s="2">
        <f t="shared" si="7"/>
        <v>4</v>
      </c>
      <c r="H103" s="9">
        <f t="shared" si="8"/>
        <v>23325</v>
      </c>
      <c r="I103" s="2" t="s">
        <v>7</v>
      </c>
      <c r="J103" s="6">
        <v>-23325</v>
      </c>
      <c r="K103" s="2">
        <v>69975</v>
      </c>
      <c r="L103" s="2">
        <v>-23325</v>
      </c>
      <c r="M103" s="2">
        <v>-23325</v>
      </c>
    </row>
    <row r="104" spans="1:13" x14ac:dyDescent="0.25">
      <c r="A104" s="3">
        <v>43158</v>
      </c>
      <c r="B104" s="7">
        <f t="shared" si="5"/>
        <v>2018</v>
      </c>
      <c r="C104" s="7">
        <f t="shared" si="6"/>
        <v>2</v>
      </c>
      <c r="D104" s="2" t="s">
        <v>236</v>
      </c>
      <c r="E104" s="2" t="s">
        <v>51</v>
      </c>
      <c r="F104" s="9">
        <v>20875</v>
      </c>
      <c r="G104" s="2">
        <f t="shared" si="7"/>
        <v>4</v>
      </c>
      <c r="H104" s="9">
        <f t="shared" si="8"/>
        <v>5218.75</v>
      </c>
      <c r="I104" s="2" t="s">
        <v>7</v>
      </c>
      <c r="J104" s="6">
        <v>-5218.75</v>
      </c>
      <c r="K104" s="2">
        <v>-5218.75</v>
      </c>
      <c r="L104" s="2">
        <v>15656.25</v>
      </c>
      <c r="M104" s="2">
        <v>-5218.75</v>
      </c>
    </row>
    <row r="105" spans="1:13" x14ac:dyDescent="0.25">
      <c r="A105" s="3">
        <v>43159</v>
      </c>
      <c r="B105" s="7">
        <f t="shared" si="5"/>
        <v>2018</v>
      </c>
      <c r="C105" s="7">
        <f t="shared" si="6"/>
        <v>2</v>
      </c>
      <c r="D105" s="2" t="s">
        <v>238</v>
      </c>
      <c r="E105" s="2" t="s">
        <v>449</v>
      </c>
      <c r="F105" s="9">
        <v>33660</v>
      </c>
      <c r="G105" s="2">
        <f t="shared" si="7"/>
        <v>3</v>
      </c>
      <c r="H105" s="9">
        <f t="shared" si="8"/>
        <v>11220</v>
      </c>
      <c r="I105" s="2" t="s">
        <v>7</v>
      </c>
      <c r="J105" s="6">
        <v>-11220</v>
      </c>
      <c r="K105" s="2">
        <v>-11220</v>
      </c>
      <c r="L105" s="2">
        <v>-11220</v>
      </c>
      <c r="M105" s="2">
        <v>33660</v>
      </c>
    </row>
    <row r="106" spans="1:13" x14ac:dyDescent="0.25">
      <c r="A106" s="3">
        <v>43170</v>
      </c>
      <c r="B106" s="7">
        <f t="shared" si="5"/>
        <v>2018</v>
      </c>
      <c r="C106" s="7">
        <f t="shared" si="6"/>
        <v>3</v>
      </c>
      <c r="D106" s="2" t="s">
        <v>240</v>
      </c>
      <c r="E106" s="2" t="s">
        <v>51</v>
      </c>
      <c r="F106" s="9">
        <v>5104</v>
      </c>
      <c r="G106" s="2">
        <f t="shared" si="7"/>
        <v>4</v>
      </c>
      <c r="H106" s="9">
        <f t="shared" si="8"/>
        <v>1276</v>
      </c>
      <c r="I106" s="2" t="s">
        <v>7</v>
      </c>
      <c r="J106" s="6">
        <v>-1276</v>
      </c>
      <c r="K106" s="2">
        <v>-1276</v>
      </c>
      <c r="L106" s="2">
        <v>3828</v>
      </c>
      <c r="M106" s="2">
        <v>-1276</v>
      </c>
    </row>
    <row r="107" spans="1:13" x14ac:dyDescent="0.25">
      <c r="A107" s="3">
        <v>43172</v>
      </c>
      <c r="B107" s="7">
        <f t="shared" si="5"/>
        <v>2018</v>
      </c>
      <c r="C107" s="7">
        <f t="shared" si="6"/>
        <v>3</v>
      </c>
      <c r="D107" s="2" t="s">
        <v>242</v>
      </c>
      <c r="E107" s="2" t="s">
        <v>51</v>
      </c>
      <c r="F107" s="9">
        <v>16702</v>
      </c>
      <c r="G107" s="2">
        <f t="shared" si="7"/>
        <v>4</v>
      </c>
      <c r="H107" s="9">
        <f t="shared" si="8"/>
        <v>4175.5</v>
      </c>
      <c r="I107" s="2" t="s">
        <v>7</v>
      </c>
      <c r="J107" s="6">
        <v>-4175.5</v>
      </c>
      <c r="K107" s="2">
        <v>-4175.5</v>
      </c>
      <c r="L107" s="2">
        <v>12526.5</v>
      </c>
      <c r="M107" s="2">
        <v>-4175.5</v>
      </c>
    </row>
    <row r="108" spans="1:13" x14ac:dyDescent="0.25">
      <c r="A108" s="3">
        <v>43173</v>
      </c>
      <c r="B108" s="7">
        <f t="shared" si="5"/>
        <v>2018</v>
      </c>
      <c r="C108" s="7">
        <f t="shared" si="6"/>
        <v>3</v>
      </c>
      <c r="D108" s="2" t="s">
        <v>243</v>
      </c>
      <c r="E108" s="2" t="s">
        <v>51</v>
      </c>
      <c r="F108" s="9">
        <v>7400</v>
      </c>
      <c r="G108" s="2">
        <f t="shared" si="7"/>
        <v>4</v>
      </c>
      <c r="H108" s="9">
        <f t="shared" si="8"/>
        <v>1850</v>
      </c>
      <c r="I108" s="2" t="s">
        <v>7</v>
      </c>
      <c r="J108" s="6">
        <v>-1850</v>
      </c>
      <c r="K108" s="2">
        <v>-1850</v>
      </c>
      <c r="L108" s="2">
        <v>-1850</v>
      </c>
      <c r="M108" s="2">
        <v>5550</v>
      </c>
    </row>
    <row r="109" spans="1:13" x14ac:dyDescent="0.25">
      <c r="A109" s="3">
        <v>43175</v>
      </c>
      <c r="B109" s="7">
        <f t="shared" si="5"/>
        <v>2018</v>
      </c>
      <c r="C109" s="7">
        <f t="shared" si="6"/>
        <v>3</v>
      </c>
      <c r="D109" s="2" t="s">
        <v>250</v>
      </c>
      <c r="E109" s="2" t="s">
        <v>51</v>
      </c>
      <c r="F109" s="9">
        <v>5580</v>
      </c>
      <c r="G109" s="2">
        <f t="shared" si="7"/>
        <v>4</v>
      </c>
      <c r="H109" s="9">
        <f t="shared" si="8"/>
        <v>1395</v>
      </c>
      <c r="I109" s="2" t="s">
        <v>7</v>
      </c>
      <c r="J109" s="6">
        <v>-1395</v>
      </c>
      <c r="K109" s="2">
        <v>-1395</v>
      </c>
      <c r="L109" s="2">
        <v>-1395</v>
      </c>
      <c r="M109" s="2">
        <v>4185</v>
      </c>
    </row>
    <row r="110" spans="1:13" x14ac:dyDescent="0.25">
      <c r="A110" s="3">
        <v>43178</v>
      </c>
      <c r="B110" s="7">
        <f t="shared" si="5"/>
        <v>2018</v>
      </c>
      <c r="C110" s="7">
        <f t="shared" si="6"/>
        <v>3</v>
      </c>
      <c r="D110" s="2" t="s">
        <v>140</v>
      </c>
      <c r="E110" s="2" t="s">
        <v>450</v>
      </c>
      <c r="F110" s="9">
        <v>21116</v>
      </c>
      <c r="G110" s="2">
        <f t="shared" si="7"/>
        <v>4</v>
      </c>
      <c r="H110" s="9">
        <f t="shared" si="8"/>
        <v>5279</v>
      </c>
      <c r="I110" s="2" t="s">
        <v>7</v>
      </c>
      <c r="J110" s="6">
        <v>-5279</v>
      </c>
      <c r="K110" s="2">
        <v>-5279</v>
      </c>
      <c r="L110" s="2">
        <v>-5279</v>
      </c>
      <c r="M110" s="2">
        <v>15837</v>
      </c>
    </row>
    <row r="111" spans="1:13" x14ac:dyDescent="0.25">
      <c r="A111" s="3">
        <v>43178</v>
      </c>
      <c r="B111" s="7">
        <f t="shared" si="5"/>
        <v>2018</v>
      </c>
      <c r="C111" s="7">
        <f t="shared" si="6"/>
        <v>3</v>
      </c>
      <c r="D111" s="2" t="s">
        <v>78</v>
      </c>
      <c r="E111" s="2" t="s">
        <v>449</v>
      </c>
      <c r="F111" s="9">
        <v>33660</v>
      </c>
      <c r="G111" s="2">
        <f t="shared" si="7"/>
        <v>3</v>
      </c>
      <c r="H111" s="9">
        <f t="shared" si="8"/>
        <v>11220</v>
      </c>
      <c r="I111" s="2" t="s">
        <v>7</v>
      </c>
      <c r="J111" s="6">
        <v>-11220</v>
      </c>
      <c r="K111" s="2">
        <v>-11220</v>
      </c>
      <c r="L111" s="2">
        <v>-11220</v>
      </c>
      <c r="M111" s="2">
        <v>33660</v>
      </c>
    </row>
    <row r="112" spans="1:13" x14ac:dyDescent="0.25">
      <c r="A112" s="3">
        <v>43178</v>
      </c>
      <c r="B112" s="7">
        <f t="shared" si="5"/>
        <v>2018</v>
      </c>
      <c r="C112" s="7">
        <f t="shared" si="6"/>
        <v>3</v>
      </c>
      <c r="D112" s="2" t="s">
        <v>192</v>
      </c>
      <c r="E112" s="2" t="s">
        <v>451</v>
      </c>
      <c r="F112" s="9">
        <v>13300</v>
      </c>
      <c r="G112" s="2">
        <f t="shared" si="7"/>
        <v>4</v>
      </c>
      <c r="H112" s="9">
        <f t="shared" si="8"/>
        <v>3325</v>
      </c>
      <c r="I112" s="2" t="s">
        <v>7</v>
      </c>
      <c r="J112" s="6">
        <v>-3325</v>
      </c>
      <c r="K112" s="2">
        <v>-3325</v>
      </c>
      <c r="L112" s="2">
        <v>-3325</v>
      </c>
      <c r="M112" s="2">
        <v>9975</v>
      </c>
    </row>
    <row r="113" spans="1:13" x14ac:dyDescent="0.25">
      <c r="A113" s="3">
        <v>43178</v>
      </c>
      <c r="B113" s="7">
        <f t="shared" si="5"/>
        <v>2018</v>
      </c>
      <c r="C113" s="7">
        <f t="shared" si="6"/>
        <v>3</v>
      </c>
      <c r="D113" s="2" t="s">
        <v>160</v>
      </c>
      <c r="E113" s="2" t="s">
        <v>160</v>
      </c>
      <c r="F113" s="9">
        <v>3587</v>
      </c>
      <c r="G113" s="2">
        <f t="shared" si="7"/>
        <v>4</v>
      </c>
      <c r="H113" s="9">
        <f t="shared" si="8"/>
        <v>896.75</v>
      </c>
      <c r="I113" s="2" t="s">
        <v>7</v>
      </c>
      <c r="J113" s="6">
        <v>-896.75</v>
      </c>
      <c r="K113" s="2">
        <v>-896.75</v>
      </c>
      <c r="L113" s="2">
        <v>-896.75</v>
      </c>
      <c r="M113" s="2">
        <v>2690.25</v>
      </c>
    </row>
    <row r="114" spans="1:13" x14ac:dyDescent="0.25">
      <c r="A114" s="3">
        <v>43178</v>
      </c>
      <c r="B114" s="7">
        <f t="shared" si="5"/>
        <v>2018</v>
      </c>
      <c r="C114" s="7">
        <f t="shared" si="6"/>
        <v>3</v>
      </c>
      <c r="D114" s="2" t="s">
        <v>254</v>
      </c>
      <c r="E114" s="2" t="s">
        <v>139</v>
      </c>
      <c r="F114" s="9">
        <v>34450</v>
      </c>
      <c r="G114" s="2">
        <f t="shared" si="7"/>
        <v>4</v>
      </c>
      <c r="H114" s="9">
        <f t="shared" si="8"/>
        <v>8612.5</v>
      </c>
      <c r="I114" s="2" t="s">
        <v>7</v>
      </c>
      <c r="J114" s="6">
        <v>-8612.5</v>
      </c>
      <c r="K114" s="2">
        <v>-8612.5</v>
      </c>
      <c r="L114" s="2">
        <v>-8612.5</v>
      </c>
      <c r="M114" s="2">
        <v>25837.5</v>
      </c>
    </row>
    <row r="115" spans="1:13" x14ac:dyDescent="0.25">
      <c r="A115" s="3">
        <v>43179</v>
      </c>
      <c r="B115" s="7">
        <f t="shared" si="5"/>
        <v>2018</v>
      </c>
      <c r="C115" s="7">
        <f t="shared" si="6"/>
        <v>3</v>
      </c>
      <c r="D115" s="2" t="s">
        <v>228</v>
      </c>
      <c r="E115" s="2" t="s">
        <v>51</v>
      </c>
      <c r="F115" s="9">
        <v>18223</v>
      </c>
      <c r="G115" s="2">
        <f t="shared" si="7"/>
        <v>4</v>
      </c>
      <c r="H115" s="9">
        <f t="shared" si="8"/>
        <v>4555.75</v>
      </c>
      <c r="I115" s="2" t="s">
        <v>7</v>
      </c>
      <c r="J115" s="6">
        <v>-4555.75</v>
      </c>
      <c r="K115" s="2">
        <v>-4555.75</v>
      </c>
      <c r="L115" s="2">
        <v>13667.25</v>
      </c>
      <c r="M115" s="2">
        <v>-4555.75</v>
      </c>
    </row>
    <row r="116" spans="1:13" x14ac:dyDescent="0.25">
      <c r="A116" s="3">
        <v>43179</v>
      </c>
      <c r="B116" s="7">
        <f t="shared" si="5"/>
        <v>2018</v>
      </c>
      <c r="C116" s="7">
        <f t="shared" si="6"/>
        <v>3</v>
      </c>
      <c r="D116" s="2" t="s">
        <v>255</v>
      </c>
      <c r="E116" s="2" t="s">
        <v>160</v>
      </c>
      <c r="F116" s="9">
        <v>7550</v>
      </c>
      <c r="G116" s="2">
        <f t="shared" si="7"/>
        <v>4</v>
      </c>
      <c r="H116" s="9">
        <f t="shared" si="8"/>
        <v>1887.5</v>
      </c>
      <c r="I116" s="2" t="s">
        <v>7</v>
      </c>
      <c r="J116" s="6">
        <v>-1887.5</v>
      </c>
      <c r="K116" s="2">
        <v>5662.5</v>
      </c>
      <c r="L116" s="2">
        <v>-1887.5</v>
      </c>
      <c r="M116" s="2">
        <v>-1887.5</v>
      </c>
    </row>
    <row r="117" spans="1:13" x14ac:dyDescent="0.25">
      <c r="A117" s="3">
        <v>43182</v>
      </c>
      <c r="B117" s="7">
        <f t="shared" si="5"/>
        <v>2018</v>
      </c>
      <c r="C117" s="7">
        <f t="shared" si="6"/>
        <v>3</v>
      </c>
      <c r="D117" s="2" t="s">
        <v>257</v>
      </c>
      <c r="E117" s="2" t="s">
        <v>91</v>
      </c>
      <c r="F117" s="9">
        <v>179449</v>
      </c>
      <c r="G117" s="2">
        <f t="shared" si="7"/>
        <v>4</v>
      </c>
      <c r="H117" s="9">
        <f t="shared" si="8"/>
        <v>44862.25</v>
      </c>
      <c r="I117" s="2" t="s">
        <v>7</v>
      </c>
      <c r="J117" s="6">
        <v>134586.75</v>
      </c>
      <c r="K117" s="2">
        <v>-44862.25</v>
      </c>
      <c r="L117" s="2">
        <v>-44862.25</v>
      </c>
      <c r="M117" s="2">
        <v>-44862.25</v>
      </c>
    </row>
    <row r="118" spans="1:13" x14ac:dyDescent="0.25">
      <c r="A118" s="3">
        <v>43183</v>
      </c>
      <c r="B118" s="7">
        <f t="shared" si="5"/>
        <v>2018</v>
      </c>
      <c r="C118" s="7">
        <f t="shared" si="6"/>
        <v>3</v>
      </c>
      <c r="D118" s="2" t="s">
        <v>258</v>
      </c>
      <c r="E118" s="2" t="s">
        <v>51</v>
      </c>
      <c r="F118" s="9">
        <v>9970</v>
      </c>
      <c r="G118" s="2">
        <f t="shared" si="7"/>
        <v>4</v>
      </c>
      <c r="H118" s="9">
        <f t="shared" si="8"/>
        <v>2492.5</v>
      </c>
      <c r="I118" s="2" t="s">
        <v>7</v>
      </c>
      <c r="J118" s="6">
        <v>-2492.5</v>
      </c>
      <c r="K118" s="2">
        <v>7477.5</v>
      </c>
      <c r="L118" s="2">
        <v>-2492.5</v>
      </c>
      <c r="M118" s="2">
        <v>-2492.5</v>
      </c>
    </row>
    <row r="119" spans="1:13" x14ac:dyDescent="0.25">
      <c r="A119" s="3">
        <v>43185</v>
      </c>
      <c r="B119" s="7">
        <f t="shared" si="5"/>
        <v>2018</v>
      </c>
      <c r="C119" s="7">
        <f t="shared" si="6"/>
        <v>3</v>
      </c>
      <c r="D119" s="2" t="s">
        <v>259</v>
      </c>
      <c r="E119" s="2" t="s">
        <v>51</v>
      </c>
      <c r="F119" s="9">
        <v>26260</v>
      </c>
      <c r="G119" s="2">
        <f t="shared" si="7"/>
        <v>4</v>
      </c>
      <c r="H119" s="9">
        <f t="shared" si="8"/>
        <v>6565</v>
      </c>
      <c r="I119" s="2" t="s">
        <v>7</v>
      </c>
      <c r="J119" s="6">
        <v>-6565</v>
      </c>
      <c r="K119" s="2">
        <v>-6565</v>
      </c>
      <c r="L119" s="2">
        <v>-6565</v>
      </c>
      <c r="M119" s="2">
        <v>19695</v>
      </c>
    </row>
    <row r="120" spans="1:13" x14ac:dyDescent="0.25">
      <c r="A120" s="3">
        <v>43185</v>
      </c>
      <c r="B120" s="7">
        <f t="shared" si="5"/>
        <v>2018</v>
      </c>
      <c r="C120" s="7">
        <f t="shared" si="6"/>
        <v>3</v>
      </c>
      <c r="D120" s="2" t="s">
        <v>258</v>
      </c>
      <c r="E120" s="2" t="s">
        <v>51</v>
      </c>
      <c r="F120" s="9">
        <v>8073</v>
      </c>
      <c r="G120" s="2">
        <f t="shared" si="7"/>
        <v>4</v>
      </c>
      <c r="H120" s="9">
        <f t="shared" si="8"/>
        <v>2018.25</v>
      </c>
      <c r="I120" s="2" t="s">
        <v>7</v>
      </c>
      <c r="J120" s="6">
        <v>-2018.25</v>
      </c>
      <c r="K120" s="2">
        <v>6054.75</v>
      </c>
      <c r="L120" s="2">
        <v>-2018.25</v>
      </c>
      <c r="M120" s="2">
        <v>-2018.25</v>
      </c>
    </row>
    <row r="121" spans="1:13" x14ac:dyDescent="0.25">
      <c r="A121" s="3">
        <v>43185</v>
      </c>
      <c r="B121" s="7">
        <f t="shared" si="5"/>
        <v>2018</v>
      </c>
      <c r="C121" s="7">
        <f t="shared" si="6"/>
        <v>3</v>
      </c>
      <c r="D121" s="2" t="s">
        <v>260</v>
      </c>
      <c r="E121" s="2" t="s">
        <v>51</v>
      </c>
      <c r="F121" s="9">
        <v>1690</v>
      </c>
      <c r="G121" s="2">
        <f t="shared" si="7"/>
        <v>4</v>
      </c>
      <c r="H121" s="9">
        <f t="shared" si="8"/>
        <v>422.5</v>
      </c>
      <c r="I121" s="2" t="s">
        <v>7</v>
      </c>
      <c r="J121" s="6">
        <v>-563.34</v>
      </c>
      <c r="K121" s="2">
        <v>1690</v>
      </c>
      <c r="L121" s="2">
        <v>-563.33000000000004</v>
      </c>
      <c r="M121" s="2">
        <v>-563.33000000000004</v>
      </c>
    </row>
    <row r="122" spans="1:13" x14ac:dyDescent="0.25">
      <c r="A122" s="3">
        <v>43189</v>
      </c>
      <c r="B122" s="7">
        <f t="shared" si="5"/>
        <v>2018</v>
      </c>
      <c r="C122" s="7">
        <f t="shared" si="6"/>
        <v>3</v>
      </c>
      <c r="D122" s="2" t="s">
        <v>262</v>
      </c>
      <c r="E122" s="2" t="s">
        <v>51</v>
      </c>
      <c r="F122" s="9">
        <v>4600</v>
      </c>
      <c r="G122" s="2">
        <f t="shared" si="7"/>
        <v>4</v>
      </c>
      <c r="H122" s="9">
        <f t="shared" si="8"/>
        <v>1150</v>
      </c>
      <c r="I122" s="2" t="s">
        <v>7</v>
      </c>
      <c r="J122" s="6">
        <v>-1150</v>
      </c>
      <c r="K122" s="2">
        <v>-1150</v>
      </c>
      <c r="L122" s="2">
        <v>-1150</v>
      </c>
      <c r="M122" s="2">
        <v>3450</v>
      </c>
    </row>
    <row r="123" spans="1:13" x14ac:dyDescent="0.25">
      <c r="A123" s="3">
        <v>43190</v>
      </c>
      <c r="B123" s="7">
        <f t="shared" si="5"/>
        <v>2018</v>
      </c>
      <c r="C123" s="7">
        <f t="shared" si="6"/>
        <v>3</v>
      </c>
      <c r="D123" s="2" t="s">
        <v>264</v>
      </c>
      <c r="E123" s="2" t="s">
        <v>17</v>
      </c>
      <c r="F123" s="9">
        <v>120000</v>
      </c>
      <c r="G123" s="2">
        <f t="shared" si="7"/>
        <v>4</v>
      </c>
      <c r="H123" s="9">
        <f t="shared" si="8"/>
        <v>30000</v>
      </c>
      <c r="I123" s="2" t="s">
        <v>7</v>
      </c>
      <c r="J123" s="6">
        <v>-30000</v>
      </c>
      <c r="K123" s="2">
        <v>90000</v>
      </c>
      <c r="L123" s="2">
        <v>-30000</v>
      </c>
      <c r="M123" s="2">
        <v>-30000</v>
      </c>
    </row>
    <row r="124" spans="1:13" x14ac:dyDescent="0.25">
      <c r="A124" s="3">
        <v>43191</v>
      </c>
      <c r="B124" s="7">
        <f t="shared" si="5"/>
        <v>2018</v>
      </c>
      <c r="C124" s="7">
        <f t="shared" si="6"/>
        <v>4</v>
      </c>
      <c r="D124" s="2" t="s">
        <v>258</v>
      </c>
      <c r="E124" s="2" t="s">
        <v>51</v>
      </c>
      <c r="F124" s="9">
        <v>17549</v>
      </c>
      <c r="G124" s="2">
        <f t="shared" si="7"/>
        <v>4</v>
      </c>
      <c r="H124" s="9">
        <f t="shared" si="8"/>
        <v>4387.25</v>
      </c>
      <c r="I124" s="2" t="s">
        <v>7</v>
      </c>
      <c r="J124" s="6">
        <v>-4387.25</v>
      </c>
      <c r="K124" s="2">
        <v>13161.75</v>
      </c>
      <c r="L124" s="2">
        <v>-4387.25</v>
      </c>
      <c r="M124" s="2">
        <v>-4387.25</v>
      </c>
    </row>
    <row r="125" spans="1:13" x14ac:dyDescent="0.25">
      <c r="A125" s="3">
        <v>43192</v>
      </c>
      <c r="B125" s="7">
        <f t="shared" si="5"/>
        <v>2018</v>
      </c>
      <c r="C125" s="7">
        <f t="shared" si="6"/>
        <v>4</v>
      </c>
      <c r="D125" s="2" t="s">
        <v>265</v>
      </c>
      <c r="E125" s="2" t="s">
        <v>51</v>
      </c>
      <c r="F125" s="9">
        <v>2869</v>
      </c>
      <c r="G125" s="2">
        <f t="shared" si="7"/>
        <v>4</v>
      </c>
      <c r="H125" s="9">
        <f t="shared" si="8"/>
        <v>717.25</v>
      </c>
      <c r="I125" s="2" t="s">
        <v>7</v>
      </c>
      <c r="J125" s="6">
        <v>-717.25</v>
      </c>
      <c r="K125" s="2">
        <v>-717.25</v>
      </c>
      <c r="L125" s="2">
        <v>2151.75</v>
      </c>
      <c r="M125" s="2">
        <v>-717.25</v>
      </c>
    </row>
    <row r="126" spans="1:13" x14ac:dyDescent="0.25">
      <c r="A126" s="3">
        <v>43196</v>
      </c>
      <c r="B126" s="7">
        <f t="shared" si="5"/>
        <v>2018</v>
      </c>
      <c r="C126" s="7">
        <f t="shared" si="6"/>
        <v>4</v>
      </c>
      <c r="D126" s="2" t="s">
        <v>51</v>
      </c>
      <c r="E126" s="2" t="s">
        <v>51</v>
      </c>
      <c r="F126" s="9">
        <v>7769</v>
      </c>
      <c r="G126" s="2">
        <f t="shared" si="7"/>
        <v>4</v>
      </c>
      <c r="H126" s="9">
        <f t="shared" si="8"/>
        <v>1942.25</v>
      </c>
      <c r="I126" s="2" t="s">
        <v>7</v>
      </c>
      <c r="J126" s="6">
        <v>5826.75</v>
      </c>
      <c r="K126" s="2">
        <v>-1942.25</v>
      </c>
      <c r="L126" s="2">
        <v>-1942.25</v>
      </c>
      <c r="M126" s="2">
        <v>-1942.25</v>
      </c>
    </row>
    <row r="127" spans="1:13" x14ac:dyDescent="0.25">
      <c r="A127" s="3">
        <v>43201</v>
      </c>
      <c r="B127" s="7">
        <f t="shared" si="5"/>
        <v>2018</v>
      </c>
      <c r="C127" s="7">
        <f t="shared" si="6"/>
        <v>4</v>
      </c>
      <c r="D127" s="2" t="s">
        <v>267</v>
      </c>
      <c r="E127" s="2" t="s">
        <v>160</v>
      </c>
      <c r="F127" s="9">
        <v>7500</v>
      </c>
      <c r="G127" s="2">
        <f t="shared" si="7"/>
        <v>4</v>
      </c>
      <c r="H127" s="9">
        <f t="shared" si="8"/>
        <v>1875</v>
      </c>
      <c r="I127" s="2" t="s">
        <v>7</v>
      </c>
      <c r="J127" s="6">
        <v>-1875</v>
      </c>
      <c r="K127" s="2">
        <v>5625</v>
      </c>
      <c r="L127" s="2">
        <v>-1875</v>
      </c>
      <c r="M127" s="2">
        <v>-1875</v>
      </c>
    </row>
    <row r="128" spans="1:13" x14ac:dyDescent="0.25">
      <c r="A128" s="3">
        <v>43201</v>
      </c>
      <c r="B128" s="7">
        <f t="shared" ref="B128:B188" si="9">+YEAR(A128)</f>
        <v>2018</v>
      </c>
      <c r="C128" s="7">
        <f t="shared" ref="C128:C188" si="10">+MONTH(A128)</f>
        <v>4</v>
      </c>
      <c r="D128" s="2" t="s">
        <v>268</v>
      </c>
      <c r="E128" s="2" t="s">
        <v>51</v>
      </c>
      <c r="F128" s="9">
        <v>10000</v>
      </c>
      <c r="G128" s="2">
        <f t="shared" ref="G128:G188" si="11">+IF(E128="Cable",3,4)</f>
        <v>4</v>
      </c>
      <c r="H128" s="9">
        <f t="shared" ref="H128:H188" si="12">+F128/G128</f>
        <v>2500</v>
      </c>
      <c r="I128" s="2" t="s">
        <v>7</v>
      </c>
      <c r="J128" s="6">
        <v>-2500</v>
      </c>
      <c r="K128" s="2">
        <v>-2500</v>
      </c>
      <c r="L128" s="2">
        <v>-2500</v>
      </c>
      <c r="M128" s="2">
        <v>7500</v>
      </c>
    </row>
    <row r="129" spans="1:13" x14ac:dyDescent="0.25">
      <c r="A129" s="3">
        <v>43202</v>
      </c>
      <c r="B129" s="7">
        <f t="shared" si="9"/>
        <v>2018</v>
      </c>
      <c r="C129" s="7">
        <f t="shared" si="10"/>
        <v>4</v>
      </c>
      <c r="D129" s="2" t="s">
        <v>269</v>
      </c>
      <c r="E129" s="2" t="s">
        <v>51</v>
      </c>
      <c r="F129" s="9">
        <v>10179</v>
      </c>
      <c r="G129" s="2">
        <f t="shared" si="11"/>
        <v>4</v>
      </c>
      <c r="H129" s="9">
        <f t="shared" si="12"/>
        <v>2544.75</v>
      </c>
      <c r="I129" s="2" t="s">
        <v>7</v>
      </c>
      <c r="J129" s="6">
        <v>-2544.75</v>
      </c>
      <c r="K129" s="2">
        <v>-2544.75</v>
      </c>
      <c r="L129" s="2">
        <v>-2544.75</v>
      </c>
      <c r="M129" s="2">
        <v>7634.25</v>
      </c>
    </row>
    <row r="130" spans="1:13" x14ac:dyDescent="0.25">
      <c r="A130" s="3">
        <v>43204</v>
      </c>
      <c r="B130" s="7">
        <f t="shared" si="9"/>
        <v>2018</v>
      </c>
      <c r="C130" s="7">
        <f t="shared" si="10"/>
        <v>4</v>
      </c>
      <c r="D130" s="2" t="s">
        <v>270</v>
      </c>
      <c r="E130" s="2" t="s">
        <v>51</v>
      </c>
      <c r="F130" s="9">
        <v>1890</v>
      </c>
      <c r="G130" s="2">
        <f t="shared" si="11"/>
        <v>4</v>
      </c>
      <c r="H130" s="9">
        <f t="shared" si="12"/>
        <v>472.5</v>
      </c>
      <c r="I130" s="2" t="s">
        <v>7</v>
      </c>
      <c r="J130" s="6">
        <v>-472.5</v>
      </c>
      <c r="K130" s="2">
        <v>-472.5</v>
      </c>
      <c r="L130" s="2">
        <v>-472.5</v>
      </c>
      <c r="M130" s="2">
        <v>1417.5</v>
      </c>
    </row>
    <row r="131" spans="1:13" x14ac:dyDescent="0.25">
      <c r="A131" s="3">
        <v>43207</v>
      </c>
      <c r="B131" s="7">
        <f t="shared" si="9"/>
        <v>2018</v>
      </c>
      <c r="C131" s="7">
        <f t="shared" si="10"/>
        <v>4</v>
      </c>
      <c r="D131" s="2" t="s">
        <v>152</v>
      </c>
      <c r="E131" s="2" t="s">
        <v>51</v>
      </c>
      <c r="F131" s="9">
        <v>50204</v>
      </c>
      <c r="G131" s="2">
        <f t="shared" si="11"/>
        <v>4</v>
      </c>
      <c r="H131" s="9">
        <f t="shared" si="12"/>
        <v>12551</v>
      </c>
      <c r="I131" s="2" t="s">
        <v>7</v>
      </c>
      <c r="J131" s="6">
        <v>-12551</v>
      </c>
      <c r="K131" s="2">
        <v>-12551</v>
      </c>
      <c r="L131" s="2">
        <v>37653</v>
      </c>
      <c r="M131" s="2">
        <v>-12551</v>
      </c>
    </row>
    <row r="132" spans="1:13" x14ac:dyDescent="0.25">
      <c r="A132" s="3">
        <v>43208</v>
      </c>
      <c r="B132" s="7">
        <f t="shared" si="9"/>
        <v>2018</v>
      </c>
      <c r="C132" s="7">
        <f t="shared" si="10"/>
        <v>4</v>
      </c>
      <c r="D132" s="2" t="s">
        <v>140</v>
      </c>
      <c r="E132" s="2" t="s">
        <v>450</v>
      </c>
      <c r="F132" s="9">
        <v>21116</v>
      </c>
      <c r="G132" s="2">
        <f t="shared" si="11"/>
        <v>4</v>
      </c>
      <c r="H132" s="9">
        <f t="shared" si="12"/>
        <v>5279</v>
      </c>
      <c r="I132" s="2" t="s">
        <v>7</v>
      </c>
      <c r="J132" s="6">
        <v>-5279</v>
      </c>
      <c r="K132" s="2">
        <v>-5279</v>
      </c>
      <c r="L132" s="2">
        <v>-5279</v>
      </c>
      <c r="M132" s="2">
        <v>15837</v>
      </c>
    </row>
    <row r="133" spans="1:13" x14ac:dyDescent="0.25">
      <c r="A133" s="3">
        <v>43208</v>
      </c>
      <c r="B133" s="7">
        <f t="shared" si="9"/>
        <v>2018</v>
      </c>
      <c r="C133" s="7">
        <f t="shared" si="10"/>
        <v>4</v>
      </c>
      <c r="D133" s="2" t="s">
        <v>139</v>
      </c>
      <c r="E133" s="2" t="s">
        <v>139</v>
      </c>
      <c r="F133" s="9">
        <v>16570</v>
      </c>
      <c r="G133" s="2">
        <f t="shared" si="11"/>
        <v>4</v>
      </c>
      <c r="H133" s="9">
        <f t="shared" si="12"/>
        <v>4142.5</v>
      </c>
      <c r="I133" s="2" t="s">
        <v>7</v>
      </c>
      <c r="J133" s="6">
        <v>-4142.5</v>
      </c>
      <c r="K133" s="2">
        <v>-4142.5</v>
      </c>
      <c r="L133" s="2">
        <v>-4142.5</v>
      </c>
      <c r="M133" s="2">
        <v>12427.5</v>
      </c>
    </row>
    <row r="134" spans="1:13" x14ac:dyDescent="0.25">
      <c r="A134" s="3">
        <v>43208</v>
      </c>
      <c r="B134" s="7">
        <f t="shared" si="9"/>
        <v>2018</v>
      </c>
      <c r="C134" s="7">
        <f t="shared" si="10"/>
        <v>4</v>
      </c>
      <c r="D134" s="2" t="s">
        <v>192</v>
      </c>
      <c r="E134" s="2" t="s">
        <v>451</v>
      </c>
      <c r="F134" s="9">
        <v>16297</v>
      </c>
      <c r="G134" s="2">
        <f t="shared" si="11"/>
        <v>4</v>
      </c>
      <c r="H134" s="9">
        <f t="shared" si="12"/>
        <v>4074.25</v>
      </c>
      <c r="I134" s="2" t="s">
        <v>7</v>
      </c>
      <c r="J134" s="6">
        <v>-4074.25</v>
      </c>
      <c r="K134" s="2">
        <v>-4074.25</v>
      </c>
      <c r="L134" s="2">
        <v>-4074.25</v>
      </c>
      <c r="M134" s="2">
        <v>12222.75</v>
      </c>
    </row>
    <row r="135" spans="1:13" x14ac:dyDescent="0.25">
      <c r="A135" s="3">
        <v>43208</v>
      </c>
      <c r="B135" s="7">
        <f t="shared" si="9"/>
        <v>2018</v>
      </c>
      <c r="C135" s="7">
        <f t="shared" si="10"/>
        <v>4</v>
      </c>
      <c r="D135" s="2" t="s">
        <v>78</v>
      </c>
      <c r="E135" s="2" t="s">
        <v>449</v>
      </c>
      <c r="F135" s="9">
        <v>33660</v>
      </c>
      <c r="G135" s="2">
        <f t="shared" si="11"/>
        <v>3</v>
      </c>
      <c r="H135" s="9">
        <f t="shared" si="12"/>
        <v>11220</v>
      </c>
      <c r="I135" s="2" t="s">
        <v>7</v>
      </c>
      <c r="J135" s="6">
        <v>-11220</v>
      </c>
      <c r="K135" s="2">
        <v>-11220</v>
      </c>
      <c r="L135" s="2">
        <v>-11220</v>
      </c>
      <c r="M135" s="2">
        <v>33660</v>
      </c>
    </row>
    <row r="136" spans="1:13" x14ac:dyDescent="0.25">
      <c r="A136" s="3">
        <v>43211</v>
      </c>
      <c r="B136" s="7">
        <f t="shared" si="9"/>
        <v>2018</v>
      </c>
      <c r="C136" s="7">
        <f t="shared" si="10"/>
        <v>4</v>
      </c>
      <c r="D136" s="2" t="s">
        <v>166</v>
      </c>
      <c r="E136" s="2" t="s">
        <v>51</v>
      </c>
      <c r="F136" s="9">
        <v>3390</v>
      </c>
      <c r="G136" s="2">
        <f t="shared" si="11"/>
        <v>4</v>
      </c>
      <c r="H136" s="9">
        <f t="shared" si="12"/>
        <v>847.5</v>
      </c>
      <c r="I136" s="2" t="s">
        <v>7</v>
      </c>
      <c r="J136" s="6">
        <v>2542.5</v>
      </c>
      <c r="K136" s="2">
        <v>-847.5</v>
      </c>
      <c r="L136" s="2">
        <v>-847.5</v>
      </c>
      <c r="M136" s="2">
        <v>-847.5</v>
      </c>
    </row>
    <row r="137" spans="1:13" x14ac:dyDescent="0.25">
      <c r="A137" s="3">
        <v>43211</v>
      </c>
      <c r="B137" s="7">
        <f t="shared" si="9"/>
        <v>2018</v>
      </c>
      <c r="C137" s="7">
        <f t="shared" si="10"/>
        <v>4</v>
      </c>
      <c r="D137" s="2" t="s">
        <v>272</v>
      </c>
      <c r="E137" s="2" t="s">
        <v>51</v>
      </c>
      <c r="F137" s="9">
        <v>5940</v>
      </c>
      <c r="G137" s="2">
        <f t="shared" si="11"/>
        <v>4</v>
      </c>
      <c r="H137" s="9">
        <f t="shared" si="12"/>
        <v>1485</v>
      </c>
      <c r="I137" s="2" t="s">
        <v>7</v>
      </c>
      <c r="J137" s="6">
        <v>-1485</v>
      </c>
      <c r="K137" s="2">
        <v>4455</v>
      </c>
      <c r="L137" s="2">
        <v>-1485</v>
      </c>
      <c r="M137" s="2">
        <v>-1485</v>
      </c>
    </row>
    <row r="138" spans="1:13" x14ac:dyDescent="0.25">
      <c r="A138" s="3">
        <v>43213</v>
      </c>
      <c r="B138" s="7">
        <f t="shared" si="9"/>
        <v>2018</v>
      </c>
      <c r="C138" s="7">
        <f t="shared" si="10"/>
        <v>4</v>
      </c>
      <c r="D138" s="2" t="s">
        <v>274</v>
      </c>
      <c r="E138" s="2" t="s">
        <v>51</v>
      </c>
      <c r="F138" s="9">
        <v>9098</v>
      </c>
      <c r="G138" s="2">
        <f t="shared" si="11"/>
        <v>4</v>
      </c>
      <c r="H138" s="9">
        <f t="shared" si="12"/>
        <v>2274.5</v>
      </c>
      <c r="I138" s="2" t="s">
        <v>7</v>
      </c>
      <c r="J138" s="6">
        <v>6823.5</v>
      </c>
      <c r="K138" s="2">
        <v>-2274.5</v>
      </c>
      <c r="L138" s="2">
        <v>-2274.5</v>
      </c>
      <c r="M138" s="2">
        <v>-2274.5</v>
      </c>
    </row>
    <row r="139" spans="1:13" x14ac:dyDescent="0.25">
      <c r="A139" s="3">
        <v>43214</v>
      </c>
      <c r="B139" s="7">
        <f t="shared" si="9"/>
        <v>2018</v>
      </c>
      <c r="C139" s="7">
        <f t="shared" si="10"/>
        <v>4</v>
      </c>
      <c r="D139" s="2" t="s">
        <v>277</v>
      </c>
      <c r="E139" s="2" t="s">
        <v>51</v>
      </c>
      <c r="F139" s="9">
        <v>15298</v>
      </c>
      <c r="G139" s="2">
        <f t="shared" si="11"/>
        <v>4</v>
      </c>
      <c r="H139" s="9">
        <f t="shared" si="12"/>
        <v>3824.5</v>
      </c>
      <c r="I139" s="2" t="s">
        <v>7</v>
      </c>
      <c r="J139" s="6">
        <v>-3824.5</v>
      </c>
      <c r="K139" s="2">
        <v>-3824.5</v>
      </c>
      <c r="L139" s="2">
        <v>-3824.5</v>
      </c>
      <c r="M139" s="2">
        <v>11473.5</v>
      </c>
    </row>
    <row r="140" spans="1:13" x14ac:dyDescent="0.25">
      <c r="A140" s="3">
        <v>43218</v>
      </c>
      <c r="B140" s="7">
        <f t="shared" si="9"/>
        <v>2018</v>
      </c>
      <c r="C140" s="7">
        <f t="shared" si="10"/>
        <v>4</v>
      </c>
      <c r="D140" s="2" t="s">
        <v>162</v>
      </c>
      <c r="E140" s="2" t="s">
        <v>51</v>
      </c>
      <c r="F140" s="9">
        <v>3680</v>
      </c>
      <c r="G140" s="2">
        <f t="shared" si="11"/>
        <v>4</v>
      </c>
      <c r="H140" s="9">
        <f t="shared" si="12"/>
        <v>920</v>
      </c>
      <c r="I140" s="2" t="s">
        <v>7</v>
      </c>
      <c r="J140" s="6">
        <v>-920</v>
      </c>
      <c r="K140" s="2">
        <v>-920</v>
      </c>
      <c r="L140" s="2">
        <v>2760</v>
      </c>
      <c r="M140" s="2">
        <v>-920</v>
      </c>
    </row>
    <row r="141" spans="1:13" x14ac:dyDescent="0.25">
      <c r="A141" s="3">
        <v>43219</v>
      </c>
      <c r="B141" s="7">
        <f t="shared" si="9"/>
        <v>2018</v>
      </c>
      <c r="C141" s="7">
        <f t="shared" si="10"/>
        <v>4</v>
      </c>
      <c r="D141" s="2" t="s">
        <v>278</v>
      </c>
      <c r="E141" s="2" t="s">
        <v>17</v>
      </c>
      <c r="F141" s="9">
        <v>150000</v>
      </c>
      <c r="G141" s="2">
        <f t="shared" si="11"/>
        <v>4</v>
      </c>
      <c r="H141" s="9">
        <f t="shared" si="12"/>
        <v>37500</v>
      </c>
      <c r="I141" s="2" t="s">
        <v>7</v>
      </c>
      <c r="J141" s="6">
        <v>112500</v>
      </c>
      <c r="K141" s="2">
        <v>-37500</v>
      </c>
      <c r="L141" s="2">
        <v>-37500</v>
      </c>
      <c r="M141" s="2">
        <v>-37500</v>
      </c>
    </row>
    <row r="142" spans="1:13" x14ac:dyDescent="0.25">
      <c r="A142" s="3">
        <v>43220</v>
      </c>
      <c r="B142" s="7">
        <f t="shared" si="9"/>
        <v>2018</v>
      </c>
      <c r="C142" s="7">
        <f t="shared" si="10"/>
        <v>4</v>
      </c>
      <c r="D142" s="2" t="s">
        <v>279</v>
      </c>
      <c r="E142" s="2" t="s">
        <v>51</v>
      </c>
      <c r="F142" s="9">
        <v>5488</v>
      </c>
      <c r="G142" s="2">
        <f t="shared" si="11"/>
        <v>4</v>
      </c>
      <c r="H142" s="9">
        <f t="shared" si="12"/>
        <v>1372</v>
      </c>
      <c r="I142" s="2" t="s">
        <v>7</v>
      </c>
      <c r="J142" s="6">
        <v>4116</v>
      </c>
      <c r="K142" s="2">
        <v>-1372</v>
      </c>
      <c r="L142" s="2">
        <v>-1372</v>
      </c>
      <c r="M142" s="2">
        <v>-1372</v>
      </c>
    </row>
    <row r="143" spans="1:13" x14ac:dyDescent="0.25">
      <c r="A143" s="3">
        <v>43220</v>
      </c>
      <c r="B143" s="7">
        <f t="shared" si="9"/>
        <v>2018</v>
      </c>
      <c r="C143" s="7">
        <f t="shared" si="10"/>
        <v>4</v>
      </c>
      <c r="D143" s="2" t="s">
        <v>280</v>
      </c>
      <c r="E143" s="2" t="s">
        <v>91</v>
      </c>
      <c r="F143" s="9">
        <v>221155</v>
      </c>
      <c r="G143" s="2">
        <f t="shared" si="11"/>
        <v>4</v>
      </c>
      <c r="H143" s="9">
        <f t="shared" si="12"/>
        <v>55288.75</v>
      </c>
      <c r="I143" s="2" t="s">
        <v>7</v>
      </c>
      <c r="J143" s="6">
        <v>165866.25</v>
      </c>
      <c r="K143" s="2">
        <v>-55288.75</v>
      </c>
      <c r="L143" s="2">
        <v>-55288.75</v>
      </c>
      <c r="M143" s="2">
        <v>-55288.75</v>
      </c>
    </row>
    <row r="144" spans="1:13" x14ac:dyDescent="0.25">
      <c r="A144" s="3">
        <v>43226</v>
      </c>
      <c r="B144" s="7">
        <f t="shared" si="9"/>
        <v>2018</v>
      </c>
      <c r="C144" s="7">
        <f t="shared" si="10"/>
        <v>5</v>
      </c>
      <c r="D144" s="2" t="s">
        <v>19</v>
      </c>
      <c r="E144" s="2" t="s">
        <v>51</v>
      </c>
      <c r="F144" s="9">
        <v>16827</v>
      </c>
      <c r="G144" s="2">
        <f t="shared" si="11"/>
        <v>4</v>
      </c>
      <c r="H144" s="9">
        <f t="shared" si="12"/>
        <v>4206.75</v>
      </c>
      <c r="I144" s="2" t="s">
        <v>7</v>
      </c>
      <c r="J144" s="6">
        <v>-4206.75</v>
      </c>
      <c r="K144" s="2">
        <v>-4206.75</v>
      </c>
      <c r="L144" s="2">
        <v>-4206.75</v>
      </c>
      <c r="M144" s="2">
        <v>12620.25</v>
      </c>
    </row>
    <row r="145" spans="1:13" x14ac:dyDescent="0.25">
      <c r="A145" s="3">
        <v>43229</v>
      </c>
      <c r="B145" s="7">
        <f t="shared" si="9"/>
        <v>2018</v>
      </c>
      <c r="C145" s="7">
        <f t="shared" si="10"/>
        <v>5</v>
      </c>
      <c r="D145" s="2" t="s">
        <v>283</v>
      </c>
      <c r="E145" s="2" t="s">
        <v>51</v>
      </c>
      <c r="F145" s="9">
        <v>3738</v>
      </c>
      <c r="G145" s="2">
        <f t="shared" si="11"/>
        <v>4</v>
      </c>
      <c r="H145" s="9">
        <f t="shared" si="12"/>
        <v>934.5</v>
      </c>
      <c r="I145" s="2" t="s">
        <v>7</v>
      </c>
      <c r="J145" s="6">
        <v>-934.5</v>
      </c>
      <c r="K145" s="2">
        <v>-934.5</v>
      </c>
      <c r="L145" s="2">
        <v>2803.5</v>
      </c>
      <c r="M145" s="2">
        <v>-934.5</v>
      </c>
    </row>
    <row r="146" spans="1:13" x14ac:dyDescent="0.25">
      <c r="A146" s="3">
        <v>43231</v>
      </c>
      <c r="B146" s="7">
        <f t="shared" si="9"/>
        <v>2018</v>
      </c>
      <c r="C146" s="7">
        <f t="shared" si="10"/>
        <v>5</v>
      </c>
      <c r="D146" s="2" t="s">
        <v>284</v>
      </c>
      <c r="E146" s="2" t="s">
        <v>51</v>
      </c>
      <c r="F146" s="9">
        <v>6000</v>
      </c>
      <c r="G146" s="2">
        <f t="shared" si="11"/>
        <v>4</v>
      </c>
      <c r="H146" s="9">
        <f t="shared" si="12"/>
        <v>1500</v>
      </c>
      <c r="I146" s="2" t="s">
        <v>7</v>
      </c>
      <c r="J146" s="6">
        <v>-1500</v>
      </c>
      <c r="K146" s="2">
        <v>4500</v>
      </c>
      <c r="L146" s="2">
        <v>-1500</v>
      </c>
      <c r="M146" s="2">
        <v>-1500</v>
      </c>
    </row>
    <row r="147" spans="1:13" x14ac:dyDescent="0.25">
      <c r="A147" s="3">
        <v>43235</v>
      </c>
      <c r="B147" s="7">
        <f t="shared" si="9"/>
        <v>2018</v>
      </c>
      <c r="C147" s="7">
        <f t="shared" si="10"/>
        <v>5</v>
      </c>
      <c r="D147" s="2" t="s">
        <v>286</v>
      </c>
      <c r="E147" s="2" t="s">
        <v>312</v>
      </c>
      <c r="F147" s="9">
        <v>26004</v>
      </c>
      <c r="G147" s="2">
        <f t="shared" si="11"/>
        <v>4</v>
      </c>
      <c r="H147" s="9">
        <f t="shared" si="12"/>
        <v>6501</v>
      </c>
      <c r="I147" s="2" t="s">
        <v>7</v>
      </c>
      <c r="J147" s="6">
        <v>-6501</v>
      </c>
      <c r="K147" s="2">
        <v>-6501</v>
      </c>
      <c r="L147" s="2">
        <v>19503</v>
      </c>
      <c r="M147" s="2">
        <v>-6501</v>
      </c>
    </row>
    <row r="148" spans="1:13" x14ac:dyDescent="0.25">
      <c r="A148" s="3">
        <v>43242</v>
      </c>
      <c r="B148" s="7">
        <f t="shared" si="9"/>
        <v>2018</v>
      </c>
      <c r="C148" s="7">
        <f t="shared" si="10"/>
        <v>5</v>
      </c>
      <c r="D148" s="2" t="s">
        <v>152</v>
      </c>
      <c r="E148" s="2" t="s">
        <v>51</v>
      </c>
      <c r="F148" s="9">
        <v>39200</v>
      </c>
      <c r="G148" s="2">
        <f t="shared" si="11"/>
        <v>4</v>
      </c>
      <c r="H148" s="9">
        <f t="shared" si="12"/>
        <v>9800</v>
      </c>
      <c r="I148" s="2" t="s">
        <v>7</v>
      </c>
      <c r="J148" s="6">
        <v>-9800</v>
      </c>
      <c r="K148" s="2">
        <v>-9800</v>
      </c>
      <c r="L148" s="2">
        <v>29400</v>
      </c>
      <c r="M148" s="2">
        <v>-9800</v>
      </c>
    </row>
    <row r="149" spans="1:13" x14ac:dyDescent="0.25">
      <c r="A149" s="3">
        <v>43245</v>
      </c>
      <c r="B149" s="7">
        <f t="shared" si="9"/>
        <v>2018</v>
      </c>
      <c r="C149" s="7">
        <f t="shared" si="10"/>
        <v>5</v>
      </c>
      <c r="D149" s="2" t="s">
        <v>140</v>
      </c>
      <c r="E149" s="2" t="s">
        <v>449</v>
      </c>
      <c r="F149" s="9">
        <v>21116</v>
      </c>
      <c r="G149" s="2">
        <f t="shared" si="11"/>
        <v>3</v>
      </c>
      <c r="H149" s="9">
        <f t="shared" si="12"/>
        <v>7038.666666666667</v>
      </c>
      <c r="I149" s="2" t="s">
        <v>7</v>
      </c>
      <c r="J149" s="6">
        <v>-5279</v>
      </c>
      <c r="K149" s="2">
        <v>-5279</v>
      </c>
      <c r="L149" s="2">
        <v>-5279</v>
      </c>
      <c r="M149" s="2">
        <v>15837</v>
      </c>
    </row>
    <row r="150" spans="1:13" x14ac:dyDescent="0.25">
      <c r="A150" s="3">
        <v>43245</v>
      </c>
      <c r="B150" s="7">
        <f t="shared" si="9"/>
        <v>2018</v>
      </c>
      <c r="C150" s="7">
        <f t="shared" si="10"/>
        <v>5</v>
      </c>
      <c r="D150" s="2" t="s">
        <v>289</v>
      </c>
      <c r="E150" s="2" t="s">
        <v>451</v>
      </c>
      <c r="F150" s="9">
        <v>16700</v>
      </c>
      <c r="G150" s="2">
        <f t="shared" si="11"/>
        <v>4</v>
      </c>
      <c r="H150" s="9">
        <f t="shared" si="12"/>
        <v>4175</v>
      </c>
      <c r="I150" s="2" t="s">
        <v>7</v>
      </c>
      <c r="J150" s="6">
        <v>-4175</v>
      </c>
      <c r="K150" s="2">
        <v>-4175</v>
      </c>
      <c r="L150" s="2">
        <v>-4175</v>
      </c>
      <c r="M150" s="2">
        <v>12525</v>
      </c>
    </row>
    <row r="151" spans="1:13" x14ac:dyDescent="0.25">
      <c r="A151" s="3">
        <v>43245</v>
      </c>
      <c r="B151" s="7">
        <f t="shared" si="9"/>
        <v>2018</v>
      </c>
      <c r="C151" s="7">
        <f t="shared" si="10"/>
        <v>5</v>
      </c>
      <c r="D151" s="2" t="s">
        <v>290</v>
      </c>
      <c r="E151" s="2" t="s">
        <v>160</v>
      </c>
      <c r="F151" s="9">
        <v>3719</v>
      </c>
      <c r="G151" s="2">
        <f t="shared" si="11"/>
        <v>4</v>
      </c>
      <c r="H151" s="9">
        <f t="shared" si="12"/>
        <v>929.75</v>
      </c>
      <c r="I151" s="2" t="s">
        <v>7</v>
      </c>
      <c r="J151" s="6">
        <v>-929.75</v>
      </c>
      <c r="K151" s="2">
        <v>-929.75</v>
      </c>
      <c r="L151" s="2">
        <v>-929.75</v>
      </c>
      <c r="M151" s="2">
        <v>2789.25</v>
      </c>
    </row>
    <row r="152" spans="1:13" x14ac:dyDescent="0.25">
      <c r="A152" s="3">
        <v>43245</v>
      </c>
      <c r="B152" s="7">
        <f t="shared" si="9"/>
        <v>2018</v>
      </c>
      <c r="C152" s="7">
        <f t="shared" si="10"/>
        <v>5</v>
      </c>
      <c r="D152" s="2" t="s">
        <v>139</v>
      </c>
      <c r="E152" s="2" t="s">
        <v>139</v>
      </c>
      <c r="F152" s="9">
        <v>17830</v>
      </c>
      <c r="G152" s="2">
        <f t="shared" si="11"/>
        <v>4</v>
      </c>
      <c r="H152" s="9">
        <f t="shared" si="12"/>
        <v>4457.5</v>
      </c>
      <c r="I152" s="2" t="s">
        <v>7</v>
      </c>
      <c r="J152" s="6">
        <v>-4457.5</v>
      </c>
      <c r="K152" s="2">
        <v>-4457.5</v>
      </c>
      <c r="L152" s="2">
        <v>-4457.5</v>
      </c>
      <c r="M152" s="2">
        <v>13372.5</v>
      </c>
    </row>
    <row r="153" spans="1:13" x14ac:dyDescent="0.25">
      <c r="A153" s="3">
        <v>43245</v>
      </c>
      <c r="B153" s="7">
        <f t="shared" si="9"/>
        <v>2018</v>
      </c>
      <c r="C153" s="7">
        <f t="shared" si="10"/>
        <v>5</v>
      </c>
      <c r="D153" s="2" t="s">
        <v>291</v>
      </c>
      <c r="E153" s="2" t="s">
        <v>51</v>
      </c>
      <c r="F153" s="9">
        <v>8380</v>
      </c>
      <c r="G153" s="2">
        <f t="shared" si="11"/>
        <v>4</v>
      </c>
      <c r="H153" s="9">
        <f t="shared" si="12"/>
        <v>2095</v>
      </c>
      <c r="I153" s="2" t="s">
        <v>7</v>
      </c>
      <c r="J153" s="6">
        <v>-2095</v>
      </c>
      <c r="K153" s="2">
        <v>-2095</v>
      </c>
      <c r="L153" s="2">
        <v>-2095</v>
      </c>
      <c r="M153" s="2">
        <v>6285</v>
      </c>
    </row>
    <row r="154" spans="1:13" x14ac:dyDescent="0.25">
      <c r="A154" s="3">
        <v>43245</v>
      </c>
      <c r="B154" s="7">
        <f t="shared" si="9"/>
        <v>2018</v>
      </c>
      <c r="C154" s="7">
        <f t="shared" si="10"/>
        <v>5</v>
      </c>
      <c r="D154" s="2" t="s">
        <v>78</v>
      </c>
      <c r="E154" s="2" t="s">
        <v>449</v>
      </c>
      <c r="F154" s="9">
        <v>38160</v>
      </c>
      <c r="G154" s="2">
        <f t="shared" si="11"/>
        <v>3</v>
      </c>
      <c r="H154" s="9">
        <f t="shared" si="12"/>
        <v>12720</v>
      </c>
      <c r="I154" s="2" t="s">
        <v>7</v>
      </c>
      <c r="J154" s="6">
        <v>-12720</v>
      </c>
      <c r="K154" s="2">
        <v>-12720</v>
      </c>
      <c r="L154" s="2">
        <v>-12720</v>
      </c>
      <c r="M154" s="2">
        <v>38160</v>
      </c>
    </row>
    <row r="155" spans="1:13" x14ac:dyDescent="0.25">
      <c r="A155" s="3">
        <v>43246</v>
      </c>
      <c r="B155" s="7">
        <f t="shared" si="9"/>
        <v>2018</v>
      </c>
      <c r="C155" s="7">
        <f t="shared" si="10"/>
        <v>5</v>
      </c>
      <c r="D155" s="2" t="s">
        <v>293</v>
      </c>
      <c r="E155" s="2" t="s">
        <v>51</v>
      </c>
      <c r="F155" s="9">
        <v>819</v>
      </c>
      <c r="G155" s="2">
        <f t="shared" si="11"/>
        <v>4</v>
      </c>
      <c r="H155" s="9">
        <f t="shared" si="12"/>
        <v>204.75</v>
      </c>
      <c r="I155" s="2" t="s">
        <v>7</v>
      </c>
      <c r="J155" s="6">
        <v>-204.75</v>
      </c>
      <c r="K155" s="2">
        <v>-204.75</v>
      </c>
      <c r="L155" s="2">
        <v>614.25</v>
      </c>
      <c r="M155" s="2">
        <v>-204.75</v>
      </c>
    </row>
    <row r="156" spans="1:13" x14ac:dyDescent="0.25">
      <c r="A156" s="3">
        <v>43247</v>
      </c>
      <c r="B156" s="7">
        <f t="shared" si="9"/>
        <v>2018</v>
      </c>
      <c r="C156" s="7">
        <f t="shared" si="10"/>
        <v>5</v>
      </c>
      <c r="D156" s="2" t="s">
        <v>166</v>
      </c>
      <c r="E156" s="2" t="s">
        <v>51</v>
      </c>
      <c r="F156" s="9">
        <v>3780</v>
      </c>
      <c r="G156" s="2">
        <f t="shared" si="11"/>
        <v>4</v>
      </c>
      <c r="H156" s="9">
        <f t="shared" si="12"/>
        <v>945</v>
      </c>
      <c r="I156" s="2" t="s">
        <v>7</v>
      </c>
      <c r="J156" s="6">
        <v>-945</v>
      </c>
      <c r="K156" s="2">
        <v>2835</v>
      </c>
      <c r="L156" s="2">
        <v>-945</v>
      </c>
      <c r="M156" s="2">
        <v>-945</v>
      </c>
    </row>
    <row r="157" spans="1:13" x14ac:dyDescent="0.25">
      <c r="A157" s="3">
        <v>43248</v>
      </c>
      <c r="B157" s="7">
        <f t="shared" si="9"/>
        <v>2018</v>
      </c>
      <c r="C157" s="7">
        <f t="shared" si="10"/>
        <v>5</v>
      </c>
      <c r="D157" s="2" t="s">
        <v>295</v>
      </c>
      <c r="E157" s="2" t="s">
        <v>17</v>
      </c>
      <c r="F157" s="9">
        <v>120000</v>
      </c>
      <c r="G157" s="2">
        <f t="shared" si="11"/>
        <v>4</v>
      </c>
      <c r="H157" s="9">
        <f t="shared" si="12"/>
        <v>30000</v>
      </c>
      <c r="I157" s="2" t="s">
        <v>7</v>
      </c>
      <c r="J157" s="6">
        <v>-30000</v>
      </c>
      <c r="K157" s="2">
        <v>90000</v>
      </c>
      <c r="L157" s="2">
        <v>-30000</v>
      </c>
      <c r="M157" s="2">
        <v>-30000</v>
      </c>
    </row>
    <row r="158" spans="1:13" x14ac:dyDescent="0.25">
      <c r="A158" s="3">
        <v>43249</v>
      </c>
      <c r="B158" s="7">
        <f t="shared" si="9"/>
        <v>2018</v>
      </c>
      <c r="C158" s="7">
        <f t="shared" si="10"/>
        <v>5</v>
      </c>
      <c r="D158" s="2" t="s">
        <v>297</v>
      </c>
      <c r="E158" s="2" t="s">
        <v>51</v>
      </c>
      <c r="F158" s="9">
        <v>3581</v>
      </c>
      <c r="G158" s="2">
        <f t="shared" si="11"/>
        <v>4</v>
      </c>
      <c r="H158" s="9">
        <f t="shared" si="12"/>
        <v>895.25</v>
      </c>
      <c r="I158" s="2" t="s">
        <v>7</v>
      </c>
      <c r="J158" s="6">
        <v>-895.25</v>
      </c>
      <c r="K158" s="2">
        <v>2685.75</v>
      </c>
      <c r="L158" s="2">
        <v>-895.25</v>
      </c>
      <c r="M158" s="2">
        <v>-895.25</v>
      </c>
    </row>
    <row r="159" spans="1:13" x14ac:dyDescent="0.25">
      <c r="A159" s="3">
        <v>43250</v>
      </c>
      <c r="B159" s="7">
        <f t="shared" si="9"/>
        <v>2018</v>
      </c>
      <c r="C159" s="7">
        <f t="shared" si="10"/>
        <v>5</v>
      </c>
      <c r="D159" s="2" t="s">
        <v>298</v>
      </c>
      <c r="E159" s="2" t="s">
        <v>91</v>
      </c>
      <c r="F159" s="9">
        <v>222762</v>
      </c>
      <c r="G159" s="2">
        <f t="shared" si="11"/>
        <v>4</v>
      </c>
      <c r="H159" s="9">
        <f t="shared" si="12"/>
        <v>55690.5</v>
      </c>
      <c r="I159" s="2" t="s">
        <v>7</v>
      </c>
      <c r="J159" s="6">
        <v>167071.5</v>
      </c>
      <c r="K159" s="2">
        <v>-55690.5</v>
      </c>
      <c r="L159" s="2">
        <v>-55690.5</v>
      </c>
      <c r="M159" s="2">
        <v>-55690.5</v>
      </c>
    </row>
    <row r="160" spans="1:13" x14ac:dyDescent="0.25">
      <c r="A160" s="3">
        <v>43250</v>
      </c>
      <c r="B160" s="7">
        <f t="shared" si="9"/>
        <v>2018</v>
      </c>
      <c r="C160" s="7">
        <f t="shared" si="10"/>
        <v>5</v>
      </c>
      <c r="D160" s="2" t="s">
        <v>283</v>
      </c>
      <c r="E160" s="2" t="s">
        <v>51</v>
      </c>
      <c r="F160" s="9">
        <v>2200</v>
      </c>
      <c r="G160" s="2">
        <f t="shared" si="11"/>
        <v>4</v>
      </c>
      <c r="H160" s="9">
        <f t="shared" si="12"/>
        <v>550</v>
      </c>
      <c r="I160" s="2" t="s">
        <v>7</v>
      </c>
      <c r="J160" s="6">
        <v>1650</v>
      </c>
      <c r="K160" s="2">
        <v>-550</v>
      </c>
      <c r="L160" s="2">
        <v>-550</v>
      </c>
      <c r="M160" s="2">
        <v>-550</v>
      </c>
    </row>
    <row r="161" spans="1:13" x14ac:dyDescent="0.25">
      <c r="A161" s="3">
        <v>43256</v>
      </c>
      <c r="B161" s="7">
        <f t="shared" si="9"/>
        <v>2018</v>
      </c>
      <c r="C161" s="7">
        <f t="shared" si="10"/>
        <v>6</v>
      </c>
      <c r="D161" s="2" t="s">
        <v>240</v>
      </c>
      <c r="E161" s="2" t="s">
        <v>51</v>
      </c>
      <c r="F161" s="9">
        <v>4959</v>
      </c>
      <c r="G161" s="2">
        <f t="shared" si="11"/>
        <v>4</v>
      </c>
      <c r="H161" s="9">
        <f t="shared" si="12"/>
        <v>1239.75</v>
      </c>
      <c r="I161" s="2" t="s">
        <v>7</v>
      </c>
      <c r="J161" s="6">
        <v>-1239.75</v>
      </c>
      <c r="K161" s="2">
        <v>-1239.75</v>
      </c>
      <c r="L161" s="2">
        <v>3719.25</v>
      </c>
      <c r="M161" s="2">
        <v>-1239.75</v>
      </c>
    </row>
    <row r="162" spans="1:13" x14ac:dyDescent="0.25">
      <c r="A162" s="3">
        <v>43256</v>
      </c>
      <c r="B162" s="7">
        <f t="shared" si="9"/>
        <v>2018</v>
      </c>
      <c r="C162" s="7">
        <f t="shared" si="10"/>
        <v>6</v>
      </c>
      <c r="D162" s="2" t="s">
        <v>303</v>
      </c>
      <c r="E162" s="2" t="s">
        <v>51</v>
      </c>
      <c r="F162" s="9">
        <v>30744</v>
      </c>
      <c r="G162" s="2">
        <f t="shared" si="11"/>
        <v>4</v>
      </c>
      <c r="H162" s="9">
        <f t="shared" si="12"/>
        <v>7686</v>
      </c>
      <c r="I162" s="2" t="s">
        <v>7</v>
      </c>
      <c r="J162" s="6">
        <v>-7686</v>
      </c>
      <c r="K162" s="2">
        <v>23058</v>
      </c>
      <c r="L162" s="2">
        <v>-7686</v>
      </c>
      <c r="M162" s="2">
        <v>-7686</v>
      </c>
    </row>
    <row r="163" spans="1:13" x14ac:dyDescent="0.25">
      <c r="A163" s="3">
        <v>43257</v>
      </c>
      <c r="B163" s="7">
        <f t="shared" si="9"/>
        <v>2018</v>
      </c>
      <c r="C163" s="7">
        <f t="shared" si="10"/>
        <v>6</v>
      </c>
      <c r="D163" s="2" t="s">
        <v>304</v>
      </c>
      <c r="E163" s="2" t="s">
        <v>51</v>
      </c>
      <c r="F163" s="9">
        <v>3864</v>
      </c>
      <c r="G163" s="2">
        <f t="shared" si="11"/>
        <v>4</v>
      </c>
      <c r="H163" s="9">
        <f t="shared" si="12"/>
        <v>966</v>
      </c>
      <c r="I163" s="2" t="s">
        <v>7</v>
      </c>
      <c r="J163" s="6">
        <v>-966</v>
      </c>
      <c r="K163" s="2">
        <v>-966</v>
      </c>
      <c r="L163" s="2">
        <v>-966</v>
      </c>
      <c r="M163" s="2">
        <v>2898</v>
      </c>
    </row>
    <row r="164" spans="1:13" x14ac:dyDescent="0.25">
      <c r="A164" s="3">
        <v>43257</v>
      </c>
      <c r="B164" s="7">
        <f t="shared" si="9"/>
        <v>2018</v>
      </c>
      <c r="C164" s="7">
        <f t="shared" si="10"/>
        <v>6</v>
      </c>
      <c r="D164" s="2" t="s">
        <v>305</v>
      </c>
      <c r="E164" s="2" t="s">
        <v>51</v>
      </c>
      <c r="F164" s="9">
        <v>3579</v>
      </c>
      <c r="G164" s="2">
        <f t="shared" si="11"/>
        <v>4</v>
      </c>
      <c r="H164" s="9">
        <f t="shared" si="12"/>
        <v>894.75</v>
      </c>
      <c r="I164" s="2" t="s">
        <v>7</v>
      </c>
      <c r="J164" s="6">
        <v>-894.75</v>
      </c>
      <c r="K164" s="2">
        <v>-894.75</v>
      </c>
      <c r="L164" s="2">
        <v>-894.75</v>
      </c>
      <c r="M164" s="2">
        <v>2684.25</v>
      </c>
    </row>
    <row r="165" spans="1:13" x14ac:dyDescent="0.25">
      <c r="A165" s="3">
        <v>43258</v>
      </c>
      <c r="B165" s="7">
        <f t="shared" si="9"/>
        <v>2018</v>
      </c>
      <c r="C165" s="7">
        <f t="shared" si="10"/>
        <v>6</v>
      </c>
      <c r="D165" s="2" t="s">
        <v>307</v>
      </c>
      <c r="E165" s="2" t="s">
        <v>51</v>
      </c>
      <c r="F165" s="9">
        <v>4968</v>
      </c>
      <c r="G165" s="2">
        <f t="shared" si="11"/>
        <v>4</v>
      </c>
      <c r="H165" s="9">
        <f t="shared" si="12"/>
        <v>1242</v>
      </c>
      <c r="I165" s="2" t="s">
        <v>7</v>
      </c>
      <c r="J165" s="6">
        <v>-1242</v>
      </c>
      <c r="K165" s="2">
        <v>3726</v>
      </c>
      <c r="L165" s="2">
        <v>-1242</v>
      </c>
      <c r="M165" s="2">
        <v>-1242</v>
      </c>
    </row>
    <row r="166" spans="1:13" x14ac:dyDescent="0.25">
      <c r="A166" s="3">
        <v>43264</v>
      </c>
      <c r="B166" s="7">
        <f t="shared" si="9"/>
        <v>2018</v>
      </c>
      <c r="C166" s="7">
        <f t="shared" si="10"/>
        <v>6</v>
      </c>
      <c r="D166" s="2" t="s">
        <v>312</v>
      </c>
      <c r="E166" s="2" t="s">
        <v>312</v>
      </c>
      <c r="F166" s="9">
        <v>32623</v>
      </c>
      <c r="G166" s="2">
        <f t="shared" si="11"/>
        <v>4</v>
      </c>
      <c r="H166" s="9">
        <f t="shared" si="12"/>
        <v>8155.75</v>
      </c>
      <c r="I166" s="2" t="s">
        <v>7</v>
      </c>
      <c r="J166" s="6">
        <v>-8155.75</v>
      </c>
      <c r="K166" s="2">
        <v>-8155.75</v>
      </c>
      <c r="L166" s="2">
        <v>24467.25</v>
      </c>
      <c r="M166" s="2">
        <v>-8155.75</v>
      </c>
    </row>
    <row r="167" spans="1:13" x14ac:dyDescent="0.25">
      <c r="A167" s="3">
        <v>43265</v>
      </c>
      <c r="B167" s="7">
        <f t="shared" si="9"/>
        <v>2018</v>
      </c>
      <c r="C167" s="7">
        <f t="shared" si="10"/>
        <v>6</v>
      </c>
      <c r="D167" s="2" t="s">
        <v>19</v>
      </c>
      <c r="E167" s="2" t="s">
        <v>51</v>
      </c>
      <c r="F167" s="9">
        <v>12203</v>
      </c>
      <c r="G167" s="2">
        <f t="shared" si="11"/>
        <v>4</v>
      </c>
      <c r="H167" s="9">
        <f t="shared" si="12"/>
        <v>3050.75</v>
      </c>
      <c r="I167" s="2" t="s">
        <v>7</v>
      </c>
      <c r="J167" s="6">
        <v>-3050.75</v>
      </c>
      <c r="K167" s="2">
        <v>-3050.75</v>
      </c>
      <c r="L167" s="2">
        <v>-3050.75</v>
      </c>
      <c r="M167" s="2">
        <v>9152.25</v>
      </c>
    </row>
    <row r="168" spans="1:13" x14ac:dyDescent="0.25">
      <c r="A168" s="3">
        <v>43266</v>
      </c>
      <c r="B168" s="7">
        <f t="shared" si="9"/>
        <v>2018</v>
      </c>
      <c r="C168" s="7">
        <f t="shared" si="10"/>
        <v>6</v>
      </c>
      <c r="D168" s="2" t="s">
        <v>313</v>
      </c>
      <c r="E168" s="2" t="s">
        <v>51</v>
      </c>
      <c r="F168" s="9">
        <v>3790</v>
      </c>
      <c r="G168" s="2">
        <f t="shared" si="11"/>
        <v>4</v>
      </c>
      <c r="H168" s="9">
        <f t="shared" si="12"/>
        <v>947.5</v>
      </c>
      <c r="I168" s="2" t="s">
        <v>7</v>
      </c>
      <c r="J168" s="6">
        <v>-947.5</v>
      </c>
      <c r="K168" s="2">
        <v>-947.5</v>
      </c>
      <c r="L168" s="2">
        <v>-947.5</v>
      </c>
      <c r="M168" s="2">
        <v>2842.5</v>
      </c>
    </row>
    <row r="169" spans="1:13" x14ac:dyDescent="0.25">
      <c r="A169" s="3">
        <v>43269</v>
      </c>
      <c r="B169" s="7">
        <f t="shared" si="9"/>
        <v>2018</v>
      </c>
      <c r="C169" s="7">
        <f t="shared" si="10"/>
        <v>6</v>
      </c>
      <c r="D169" s="2" t="s">
        <v>240</v>
      </c>
      <c r="E169" s="2" t="s">
        <v>51</v>
      </c>
      <c r="F169" s="9">
        <v>11067</v>
      </c>
      <c r="G169" s="2">
        <f t="shared" si="11"/>
        <v>4</v>
      </c>
      <c r="H169" s="9">
        <f t="shared" si="12"/>
        <v>2766.75</v>
      </c>
      <c r="I169" s="2" t="s">
        <v>7</v>
      </c>
      <c r="J169" s="6">
        <v>-2766.75</v>
      </c>
      <c r="K169" s="2">
        <v>-2766.75</v>
      </c>
      <c r="L169" s="2">
        <v>8300.25</v>
      </c>
      <c r="M169" s="2">
        <v>-2766.75</v>
      </c>
    </row>
    <row r="170" spans="1:13" x14ac:dyDescent="0.25">
      <c r="A170" s="3">
        <v>43272</v>
      </c>
      <c r="B170" s="7">
        <f t="shared" si="9"/>
        <v>2018</v>
      </c>
      <c r="C170" s="7">
        <f t="shared" si="10"/>
        <v>6</v>
      </c>
      <c r="D170" s="2" t="s">
        <v>283</v>
      </c>
      <c r="E170" s="2" t="s">
        <v>51</v>
      </c>
      <c r="F170" s="9">
        <v>2590</v>
      </c>
      <c r="G170" s="2">
        <f t="shared" si="11"/>
        <v>4</v>
      </c>
      <c r="H170" s="9">
        <f t="shared" si="12"/>
        <v>647.5</v>
      </c>
      <c r="I170" s="2" t="s">
        <v>7</v>
      </c>
      <c r="J170" s="6">
        <v>-647.5</v>
      </c>
      <c r="K170" s="2">
        <v>-647.5</v>
      </c>
      <c r="L170" s="2">
        <v>-647.5</v>
      </c>
      <c r="M170" s="2">
        <v>1942.5</v>
      </c>
    </row>
    <row r="171" spans="1:13" x14ac:dyDescent="0.25">
      <c r="A171" s="3">
        <v>43275</v>
      </c>
      <c r="B171" s="7">
        <f t="shared" si="9"/>
        <v>2018</v>
      </c>
      <c r="C171" s="7">
        <f t="shared" si="10"/>
        <v>6</v>
      </c>
      <c r="D171" s="2" t="s">
        <v>51</v>
      </c>
      <c r="E171" s="2" t="s">
        <v>51</v>
      </c>
      <c r="F171" s="9">
        <v>16665</v>
      </c>
      <c r="G171" s="2">
        <f t="shared" si="11"/>
        <v>4</v>
      </c>
      <c r="H171" s="9">
        <f t="shared" si="12"/>
        <v>4166.25</v>
      </c>
      <c r="I171" s="2" t="s">
        <v>7</v>
      </c>
      <c r="J171" s="6">
        <v>-4166.25</v>
      </c>
      <c r="K171" s="2">
        <v>12498.75</v>
      </c>
      <c r="L171" s="2">
        <v>-4166.25</v>
      </c>
      <c r="M171" s="2">
        <v>-4166.25</v>
      </c>
    </row>
    <row r="172" spans="1:13" x14ac:dyDescent="0.25">
      <c r="A172" s="3">
        <v>43276</v>
      </c>
      <c r="B172" s="7">
        <f t="shared" si="9"/>
        <v>2018</v>
      </c>
      <c r="C172" s="7">
        <f t="shared" si="10"/>
        <v>6</v>
      </c>
      <c r="D172" s="2" t="s">
        <v>315</v>
      </c>
      <c r="E172" s="2" t="s">
        <v>91</v>
      </c>
      <c r="F172" s="9">
        <v>244142</v>
      </c>
      <c r="G172" s="2">
        <f t="shared" si="11"/>
        <v>4</v>
      </c>
      <c r="H172" s="9">
        <f t="shared" si="12"/>
        <v>61035.5</v>
      </c>
      <c r="I172" s="2" t="s">
        <v>7</v>
      </c>
      <c r="J172" s="6">
        <v>183106.5</v>
      </c>
      <c r="K172" s="2">
        <v>-61035.5</v>
      </c>
      <c r="L172" s="2">
        <v>-61035.5</v>
      </c>
      <c r="M172" s="2">
        <v>-61035.5</v>
      </c>
    </row>
    <row r="173" spans="1:13" x14ac:dyDescent="0.25">
      <c r="A173" s="3">
        <v>43276</v>
      </c>
      <c r="B173" s="7">
        <f t="shared" si="9"/>
        <v>2018</v>
      </c>
      <c r="C173" s="7">
        <f t="shared" si="10"/>
        <v>6</v>
      </c>
      <c r="D173" s="2" t="s">
        <v>316</v>
      </c>
      <c r="E173" s="2" t="s">
        <v>17</v>
      </c>
      <c r="F173" s="9">
        <v>120000</v>
      </c>
      <c r="G173" s="2">
        <f t="shared" si="11"/>
        <v>4</v>
      </c>
      <c r="H173" s="9">
        <f t="shared" si="12"/>
        <v>30000</v>
      </c>
      <c r="I173" s="2" t="s">
        <v>7</v>
      </c>
      <c r="J173" s="6">
        <v>-30000</v>
      </c>
      <c r="K173" s="2">
        <v>90000</v>
      </c>
      <c r="L173" s="2">
        <v>-30000</v>
      </c>
      <c r="M173" s="2">
        <v>-30000</v>
      </c>
    </row>
    <row r="174" spans="1:13" x14ac:dyDescent="0.25">
      <c r="A174" s="3">
        <v>43277</v>
      </c>
      <c r="B174" s="7">
        <f t="shared" si="9"/>
        <v>2018</v>
      </c>
      <c r="C174" s="7">
        <f t="shared" si="10"/>
        <v>6</v>
      </c>
      <c r="D174" s="2" t="s">
        <v>317</v>
      </c>
      <c r="E174" s="2" t="s">
        <v>312</v>
      </c>
      <c r="F174" s="9">
        <v>9768</v>
      </c>
      <c r="G174" s="2">
        <f t="shared" si="11"/>
        <v>4</v>
      </c>
      <c r="H174" s="9">
        <f t="shared" si="12"/>
        <v>2442</v>
      </c>
      <c r="I174" s="2" t="s">
        <v>7</v>
      </c>
      <c r="J174" s="6">
        <v>6512</v>
      </c>
      <c r="K174" s="2">
        <v>-3256</v>
      </c>
      <c r="L174" s="2">
        <v>0</v>
      </c>
      <c r="M174" s="2">
        <v>-3256</v>
      </c>
    </row>
    <row r="175" spans="1:13" x14ac:dyDescent="0.25">
      <c r="A175" s="3">
        <v>43277</v>
      </c>
      <c r="B175" s="7">
        <f t="shared" si="9"/>
        <v>2018</v>
      </c>
      <c r="C175" s="7">
        <f t="shared" si="10"/>
        <v>6</v>
      </c>
      <c r="D175" s="2" t="s">
        <v>318</v>
      </c>
      <c r="E175" s="2" t="s">
        <v>451</v>
      </c>
      <c r="F175" s="9">
        <v>17270</v>
      </c>
      <c r="G175" s="2">
        <f t="shared" si="11"/>
        <v>4</v>
      </c>
      <c r="H175" s="9">
        <f t="shared" si="12"/>
        <v>4317.5</v>
      </c>
      <c r="I175" s="2" t="s">
        <v>7</v>
      </c>
      <c r="J175" s="6">
        <v>-4317.5</v>
      </c>
      <c r="K175" s="2">
        <v>-4317.5</v>
      </c>
      <c r="L175" s="2">
        <v>-4317.5</v>
      </c>
      <c r="M175" s="2">
        <v>12952.5</v>
      </c>
    </row>
    <row r="176" spans="1:13" x14ac:dyDescent="0.25">
      <c r="A176" s="3">
        <v>43277</v>
      </c>
      <c r="B176" s="7">
        <f t="shared" si="9"/>
        <v>2018</v>
      </c>
      <c r="C176" s="7">
        <f t="shared" si="10"/>
        <v>6</v>
      </c>
      <c r="D176" s="2" t="s">
        <v>139</v>
      </c>
      <c r="E176" s="2" t="s">
        <v>139</v>
      </c>
      <c r="F176" s="9">
        <v>22020</v>
      </c>
      <c r="G176" s="2">
        <f t="shared" si="11"/>
        <v>4</v>
      </c>
      <c r="H176" s="9">
        <f t="shared" si="12"/>
        <v>5505</v>
      </c>
      <c r="I176" s="2" t="s">
        <v>7</v>
      </c>
      <c r="J176" s="6">
        <v>-5505</v>
      </c>
      <c r="K176" s="2">
        <v>-5505</v>
      </c>
      <c r="L176" s="2">
        <v>-5505</v>
      </c>
      <c r="M176" s="2">
        <v>16515</v>
      </c>
    </row>
    <row r="177" spans="1:13" x14ac:dyDescent="0.25">
      <c r="A177" s="3">
        <v>43279</v>
      </c>
      <c r="B177" s="7">
        <f t="shared" si="9"/>
        <v>2018</v>
      </c>
      <c r="C177" s="7">
        <f t="shared" si="10"/>
        <v>6</v>
      </c>
      <c r="D177" s="2" t="s">
        <v>140</v>
      </c>
      <c r="E177" s="2" t="s">
        <v>450</v>
      </c>
      <c r="F177" s="9">
        <v>21116</v>
      </c>
      <c r="G177" s="2">
        <f t="shared" si="11"/>
        <v>4</v>
      </c>
      <c r="H177" s="9">
        <f t="shared" si="12"/>
        <v>5279</v>
      </c>
      <c r="I177" s="2" t="s">
        <v>7</v>
      </c>
      <c r="J177" s="6">
        <v>-5279</v>
      </c>
      <c r="K177" s="2">
        <v>-5279</v>
      </c>
      <c r="L177" s="2">
        <v>-5279</v>
      </c>
      <c r="M177" s="2">
        <v>15837</v>
      </c>
    </row>
    <row r="178" spans="1:13" x14ac:dyDescent="0.25">
      <c r="A178" s="3">
        <v>43279</v>
      </c>
      <c r="B178" s="7">
        <f t="shared" si="9"/>
        <v>2018</v>
      </c>
      <c r="C178" s="7">
        <f t="shared" si="10"/>
        <v>6</v>
      </c>
      <c r="D178" s="2" t="s">
        <v>141</v>
      </c>
      <c r="E178" s="2" t="s">
        <v>449</v>
      </c>
      <c r="F178" s="9">
        <v>38160</v>
      </c>
      <c r="G178" s="2">
        <f t="shared" si="11"/>
        <v>3</v>
      </c>
      <c r="H178" s="9">
        <f t="shared" si="12"/>
        <v>12720</v>
      </c>
      <c r="I178" s="2" t="s">
        <v>7</v>
      </c>
      <c r="J178" s="6">
        <v>-12720</v>
      </c>
      <c r="K178" s="2">
        <v>-12720</v>
      </c>
      <c r="L178" s="2">
        <v>-12720</v>
      </c>
      <c r="M178" s="2">
        <v>38160</v>
      </c>
    </row>
    <row r="179" spans="1:13" x14ac:dyDescent="0.25">
      <c r="A179" s="3">
        <v>43281</v>
      </c>
      <c r="B179" s="7">
        <f t="shared" si="9"/>
        <v>2018</v>
      </c>
      <c r="C179" s="7">
        <f t="shared" si="10"/>
        <v>6</v>
      </c>
      <c r="D179" s="2" t="s">
        <v>283</v>
      </c>
      <c r="E179" s="2" t="s">
        <v>51</v>
      </c>
      <c r="F179" s="9">
        <v>3390</v>
      </c>
      <c r="G179" s="2">
        <f t="shared" si="11"/>
        <v>4</v>
      </c>
      <c r="H179" s="9">
        <f t="shared" si="12"/>
        <v>847.5</v>
      </c>
      <c r="I179" s="2" t="s">
        <v>7</v>
      </c>
      <c r="J179" s="6">
        <v>-847.5</v>
      </c>
      <c r="K179" s="2">
        <v>-847.5</v>
      </c>
      <c r="L179" s="2">
        <v>-847.5</v>
      </c>
      <c r="M179" s="2">
        <v>2542.5</v>
      </c>
    </row>
    <row r="180" spans="1:13" x14ac:dyDescent="0.25">
      <c r="A180" s="3">
        <v>43286</v>
      </c>
      <c r="B180" s="7">
        <f t="shared" si="9"/>
        <v>2018</v>
      </c>
      <c r="C180" s="7">
        <f t="shared" si="10"/>
        <v>7</v>
      </c>
      <c r="D180" s="2" t="s">
        <v>25</v>
      </c>
      <c r="E180" s="2" t="s">
        <v>51</v>
      </c>
      <c r="F180" s="9">
        <v>20000</v>
      </c>
      <c r="G180" s="2">
        <f t="shared" si="11"/>
        <v>4</v>
      </c>
      <c r="H180" s="9">
        <f t="shared" si="12"/>
        <v>5000</v>
      </c>
      <c r="I180" s="2" t="s">
        <v>7</v>
      </c>
      <c r="J180" s="6">
        <v>-5000</v>
      </c>
      <c r="K180" s="2">
        <v>-5000</v>
      </c>
      <c r="L180" s="2">
        <v>-5000</v>
      </c>
      <c r="M180" s="2">
        <v>15000</v>
      </c>
    </row>
    <row r="181" spans="1:13" x14ac:dyDescent="0.25">
      <c r="A181" s="3">
        <v>43294</v>
      </c>
      <c r="B181" s="7">
        <f t="shared" si="9"/>
        <v>2018</v>
      </c>
      <c r="C181" s="7">
        <f t="shared" si="10"/>
        <v>7</v>
      </c>
      <c r="D181" s="2" t="s">
        <v>19</v>
      </c>
      <c r="E181" s="2" t="s">
        <v>51</v>
      </c>
      <c r="F181" s="9">
        <v>7060</v>
      </c>
      <c r="G181" s="2">
        <f t="shared" si="11"/>
        <v>4</v>
      </c>
      <c r="H181" s="9">
        <f t="shared" si="12"/>
        <v>1765</v>
      </c>
      <c r="I181" s="2" t="s">
        <v>7</v>
      </c>
      <c r="J181" s="6">
        <v>-1765</v>
      </c>
      <c r="K181" s="2">
        <v>-1765</v>
      </c>
      <c r="L181" s="2">
        <v>-1765</v>
      </c>
      <c r="M181" s="2">
        <v>5295</v>
      </c>
    </row>
    <row r="182" spans="1:13" x14ac:dyDescent="0.25">
      <c r="A182" s="3">
        <v>43294</v>
      </c>
      <c r="B182" s="7">
        <f t="shared" si="9"/>
        <v>2018</v>
      </c>
      <c r="C182" s="7">
        <f t="shared" si="10"/>
        <v>7</v>
      </c>
      <c r="D182" s="2" t="s">
        <v>326</v>
      </c>
      <c r="E182" s="2" t="s">
        <v>51</v>
      </c>
      <c r="F182" s="9">
        <v>3408</v>
      </c>
      <c r="G182" s="2">
        <f t="shared" si="11"/>
        <v>4</v>
      </c>
      <c r="H182" s="9">
        <f t="shared" si="12"/>
        <v>852</v>
      </c>
      <c r="I182" s="2" t="s">
        <v>7</v>
      </c>
      <c r="J182" s="6">
        <v>-852</v>
      </c>
      <c r="K182" s="2">
        <v>-852</v>
      </c>
      <c r="L182" s="2">
        <v>2556</v>
      </c>
      <c r="M182" s="2">
        <v>-852</v>
      </c>
    </row>
    <row r="183" spans="1:13" x14ac:dyDescent="0.25">
      <c r="A183" s="3">
        <v>43295</v>
      </c>
      <c r="B183" s="7">
        <f t="shared" si="9"/>
        <v>2018</v>
      </c>
      <c r="C183" s="7">
        <f t="shared" si="10"/>
        <v>7</v>
      </c>
      <c r="D183" s="2" t="s">
        <v>19</v>
      </c>
      <c r="E183" s="2" t="s">
        <v>51</v>
      </c>
      <c r="F183" s="9">
        <v>4953</v>
      </c>
      <c r="G183" s="2">
        <f t="shared" si="11"/>
        <v>4</v>
      </c>
      <c r="H183" s="9">
        <f t="shared" si="12"/>
        <v>1238.25</v>
      </c>
      <c r="I183" s="2" t="s">
        <v>7</v>
      </c>
      <c r="J183" s="6">
        <v>-1238.25</v>
      </c>
      <c r="K183" s="2">
        <v>-1238.25</v>
      </c>
      <c r="L183" s="2">
        <v>-1238.25</v>
      </c>
      <c r="M183" s="2">
        <v>3714.75</v>
      </c>
    </row>
    <row r="184" spans="1:13" x14ac:dyDescent="0.25">
      <c r="A184" s="3">
        <v>43297</v>
      </c>
      <c r="B184" s="7">
        <f t="shared" si="9"/>
        <v>2018</v>
      </c>
      <c r="C184" s="7">
        <f t="shared" si="10"/>
        <v>7</v>
      </c>
      <c r="D184" s="2" t="s">
        <v>19</v>
      </c>
      <c r="E184" s="2" t="s">
        <v>51</v>
      </c>
      <c r="F184" s="9">
        <v>39618</v>
      </c>
      <c r="G184" s="2">
        <f t="shared" si="11"/>
        <v>4</v>
      </c>
      <c r="H184" s="9">
        <f t="shared" si="12"/>
        <v>9904.5</v>
      </c>
      <c r="I184" s="2" t="s">
        <v>7</v>
      </c>
      <c r="J184" s="6">
        <v>-9904.5</v>
      </c>
      <c r="K184" s="2">
        <v>-9904.5</v>
      </c>
      <c r="L184" s="2">
        <v>-9904.5</v>
      </c>
      <c r="M184" s="2">
        <v>29713.5</v>
      </c>
    </row>
    <row r="185" spans="1:13" x14ac:dyDescent="0.25">
      <c r="A185" s="3">
        <v>43300</v>
      </c>
      <c r="B185" s="7">
        <f t="shared" si="9"/>
        <v>2018</v>
      </c>
      <c r="C185" s="7">
        <f t="shared" si="10"/>
        <v>7</v>
      </c>
      <c r="D185" s="2" t="s">
        <v>140</v>
      </c>
      <c r="E185" s="2" t="s">
        <v>450</v>
      </c>
      <c r="F185" s="9">
        <v>21866</v>
      </c>
      <c r="G185" s="2">
        <f t="shared" si="11"/>
        <v>4</v>
      </c>
      <c r="H185" s="9">
        <f t="shared" si="12"/>
        <v>5466.5</v>
      </c>
      <c r="I185" s="2" t="s">
        <v>7</v>
      </c>
      <c r="J185" s="6">
        <v>-5466.5</v>
      </c>
      <c r="K185" s="2">
        <v>-5466.5</v>
      </c>
      <c r="L185" s="2">
        <v>-5466.5</v>
      </c>
      <c r="M185" s="2">
        <v>16399.5</v>
      </c>
    </row>
    <row r="186" spans="1:13" x14ac:dyDescent="0.25">
      <c r="A186" s="3">
        <v>43300</v>
      </c>
      <c r="B186" s="7">
        <f t="shared" si="9"/>
        <v>2018</v>
      </c>
      <c r="C186" s="7">
        <f t="shared" si="10"/>
        <v>7</v>
      </c>
      <c r="D186" s="2" t="s">
        <v>138</v>
      </c>
      <c r="E186" s="2" t="s">
        <v>451</v>
      </c>
      <c r="F186" s="9">
        <v>21014</v>
      </c>
      <c r="G186" s="2">
        <f t="shared" si="11"/>
        <v>4</v>
      </c>
      <c r="H186" s="9">
        <f t="shared" si="12"/>
        <v>5253.5</v>
      </c>
      <c r="I186" s="2" t="s">
        <v>7</v>
      </c>
      <c r="J186" s="6">
        <v>-5253.5</v>
      </c>
      <c r="K186" s="2">
        <v>-5253.5</v>
      </c>
      <c r="L186" s="2">
        <v>-5253.5</v>
      </c>
      <c r="M186" s="2">
        <v>15760.5</v>
      </c>
    </row>
    <row r="187" spans="1:13" x14ac:dyDescent="0.25">
      <c r="A187" s="3">
        <v>43300</v>
      </c>
      <c r="B187" s="7">
        <f t="shared" si="9"/>
        <v>2018</v>
      </c>
      <c r="C187" s="7">
        <f t="shared" si="10"/>
        <v>7</v>
      </c>
      <c r="D187" s="2" t="s">
        <v>290</v>
      </c>
      <c r="E187" s="2" t="s">
        <v>160</v>
      </c>
      <c r="F187" s="9">
        <v>6402</v>
      </c>
      <c r="G187" s="2">
        <f t="shared" si="11"/>
        <v>4</v>
      </c>
      <c r="H187" s="9">
        <f t="shared" si="12"/>
        <v>1600.5</v>
      </c>
      <c r="I187" s="2" t="s">
        <v>7</v>
      </c>
      <c r="J187" s="6">
        <v>-1600.5</v>
      </c>
      <c r="K187" s="2">
        <v>-1600.5</v>
      </c>
      <c r="L187" s="2">
        <v>-1600.5</v>
      </c>
      <c r="M187" s="2">
        <v>4801.5</v>
      </c>
    </row>
    <row r="188" spans="1:13" x14ac:dyDescent="0.25">
      <c r="A188" s="3">
        <v>43300</v>
      </c>
      <c r="B188" s="7">
        <f t="shared" si="9"/>
        <v>2018</v>
      </c>
      <c r="C188" s="7">
        <f t="shared" si="10"/>
        <v>7</v>
      </c>
      <c r="D188" s="2" t="s">
        <v>139</v>
      </c>
      <c r="E188" s="2" t="s">
        <v>139</v>
      </c>
      <c r="F188" s="9">
        <v>17460</v>
      </c>
      <c r="G188" s="2">
        <f t="shared" si="11"/>
        <v>4</v>
      </c>
      <c r="H188" s="9">
        <f t="shared" si="12"/>
        <v>4365</v>
      </c>
      <c r="I188" s="2" t="s">
        <v>7</v>
      </c>
      <c r="J188" s="6">
        <v>-4365</v>
      </c>
      <c r="K188" s="2">
        <v>-4365</v>
      </c>
      <c r="L188" s="2">
        <v>-4365</v>
      </c>
      <c r="M188" s="2">
        <v>13095</v>
      </c>
    </row>
    <row r="189" spans="1:13" x14ac:dyDescent="0.25">
      <c r="A189" s="3">
        <v>43300</v>
      </c>
      <c r="B189" s="7">
        <f t="shared" ref="B189:B247" si="13">+YEAR(A189)</f>
        <v>2018</v>
      </c>
      <c r="C189" s="7">
        <f t="shared" ref="C189:C247" si="14">+MONTH(A189)</f>
        <v>7</v>
      </c>
      <c r="D189" s="2" t="s">
        <v>141</v>
      </c>
      <c r="E189" s="2" t="s">
        <v>449</v>
      </c>
      <c r="F189" s="9">
        <v>38160</v>
      </c>
      <c r="G189" s="2">
        <f t="shared" ref="G189:G247" si="15">+IF(E189="Cable",3,4)</f>
        <v>3</v>
      </c>
      <c r="H189" s="9">
        <f t="shared" ref="H189:H247" si="16">+F189/G189</f>
        <v>12720</v>
      </c>
      <c r="I189" s="2" t="s">
        <v>7</v>
      </c>
      <c r="J189" s="6">
        <v>-12720</v>
      </c>
      <c r="K189" s="2">
        <v>-12720</v>
      </c>
      <c r="L189" s="2">
        <v>-12720</v>
      </c>
      <c r="M189" s="2">
        <v>38160</v>
      </c>
    </row>
    <row r="190" spans="1:13" x14ac:dyDescent="0.25">
      <c r="A190" s="3">
        <v>43305</v>
      </c>
      <c r="B190" s="7">
        <f t="shared" si="13"/>
        <v>2018</v>
      </c>
      <c r="C190" s="7">
        <f t="shared" si="14"/>
        <v>7</v>
      </c>
      <c r="D190" s="2" t="s">
        <v>312</v>
      </c>
      <c r="E190" s="2" t="s">
        <v>312</v>
      </c>
      <c r="F190" s="9">
        <v>14050</v>
      </c>
      <c r="G190" s="2">
        <f t="shared" si="15"/>
        <v>4</v>
      </c>
      <c r="H190" s="9">
        <f t="shared" si="16"/>
        <v>3512.5</v>
      </c>
      <c r="I190" s="2" t="s">
        <v>7</v>
      </c>
      <c r="J190" s="6">
        <v>-3512.5</v>
      </c>
      <c r="K190" s="2">
        <v>-3512.5</v>
      </c>
      <c r="L190" s="2">
        <v>10537.5</v>
      </c>
      <c r="M190" s="2">
        <v>-3512.5</v>
      </c>
    </row>
    <row r="191" spans="1:13" x14ac:dyDescent="0.25">
      <c r="A191" s="3">
        <v>43310</v>
      </c>
      <c r="B191" s="7">
        <f t="shared" si="13"/>
        <v>2018</v>
      </c>
      <c r="C191" s="7">
        <f t="shared" si="14"/>
        <v>7</v>
      </c>
      <c r="D191" s="2" t="s">
        <v>267</v>
      </c>
      <c r="E191" s="2" t="s">
        <v>160</v>
      </c>
      <c r="F191" s="9">
        <v>8150</v>
      </c>
      <c r="G191" s="2">
        <f t="shared" si="15"/>
        <v>4</v>
      </c>
      <c r="H191" s="9">
        <f t="shared" si="16"/>
        <v>2037.5</v>
      </c>
      <c r="I191" s="2" t="s">
        <v>7</v>
      </c>
      <c r="J191" s="6">
        <v>-2037.5</v>
      </c>
      <c r="K191" s="2">
        <v>6112.5</v>
      </c>
      <c r="L191" s="2">
        <v>-2037.5</v>
      </c>
      <c r="M191" s="2">
        <v>-2037.5</v>
      </c>
    </row>
    <row r="192" spans="1:13" x14ac:dyDescent="0.25">
      <c r="A192" s="3">
        <v>43310</v>
      </c>
      <c r="B192" s="7">
        <f t="shared" si="13"/>
        <v>2018</v>
      </c>
      <c r="C192" s="7">
        <f t="shared" si="14"/>
        <v>7</v>
      </c>
      <c r="D192" s="2" t="s">
        <v>162</v>
      </c>
      <c r="E192" s="2" t="s">
        <v>51</v>
      </c>
      <c r="F192" s="9">
        <v>3180</v>
      </c>
      <c r="G192" s="2">
        <f t="shared" si="15"/>
        <v>4</v>
      </c>
      <c r="H192" s="9">
        <f t="shared" si="16"/>
        <v>795</v>
      </c>
      <c r="I192" s="2" t="s">
        <v>7</v>
      </c>
      <c r="J192" s="6">
        <v>-795</v>
      </c>
      <c r="K192" s="2">
        <v>2385</v>
      </c>
      <c r="L192" s="2">
        <v>-795</v>
      </c>
      <c r="M192" s="2">
        <v>-795</v>
      </c>
    </row>
    <row r="193" spans="1:13" x14ac:dyDescent="0.25">
      <c r="A193" s="3">
        <v>43311</v>
      </c>
      <c r="B193" s="7">
        <f t="shared" si="13"/>
        <v>2018</v>
      </c>
      <c r="C193" s="7">
        <f t="shared" si="14"/>
        <v>7</v>
      </c>
      <c r="D193" s="2" t="s">
        <v>334</v>
      </c>
      <c r="E193" s="2" t="s">
        <v>17</v>
      </c>
      <c r="F193" s="9">
        <v>121000</v>
      </c>
      <c r="G193" s="2">
        <f t="shared" si="15"/>
        <v>4</v>
      </c>
      <c r="H193" s="9">
        <f t="shared" si="16"/>
        <v>30250</v>
      </c>
      <c r="I193" s="2" t="s">
        <v>7</v>
      </c>
      <c r="J193" s="6">
        <v>-30250</v>
      </c>
      <c r="K193" s="2">
        <v>90750</v>
      </c>
      <c r="L193" s="2">
        <v>-30250</v>
      </c>
      <c r="M193" s="2">
        <v>-30250</v>
      </c>
    </row>
    <row r="194" spans="1:13" x14ac:dyDescent="0.25">
      <c r="A194" s="3">
        <v>43311</v>
      </c>
      <c r="B194" s="7">
        <f t="shared" si="13"/>
        <v>2018</v>
      </c>
      <c r="C194" s="7">
        <f t="shared" si="14"/>
        <v>7</v>
      </c>
      <c r="D194" s="2" t="s">
        <v>335</v>
      </c>
      <c r="E194" s="2" t="s">
        <v>91</v>
      </c>
      <c r="F194" s="9">
        <v>244935</v>
      </c>
      <c r="G194" s="2">
        <f t="shared" si="15"/>
        <v>4</v>
      </c>
      <c r="H194" s="9">
        <f t="shared" si="16"/>
        <v>61233.75</v>
      </c>
      <c r="I194" s="2" t="s">
        <v>7</v>
      </c>
      <c r="J194" s="6">
        <v>183701.25</v>
      </c>
      <c r="K194" s="2">
        <v>-61233.75</v>
      </c>
      <c r="L194" s="2">
        <v>-61233.75</v>
      </c>
      <c r="M194" s="2">
        <v>-61233.75</v>
      </c>
    </row>
    <row r="195" spans="1:13" x14ac:dyDescent="0.25">
      <c r="A195" s="3">
        <v>43311</v>
      </c>
      <c r="B195" s="7">
        <f t="shared" si="13"/>
        <v>2018</v>
      </c>
      <c r="C195" s="7">
        <f t="shared" si="14"/>
        <v>7</v>
      </c>
      <c r="D195" s="2" t="s">
        <v>51</v>
      </c>
      <c r="E195" s="2" t="s">
        <v>51</v>
      </c>
      <c r="F195" s="9">
        <v>6628</v>
      </c>
      <c r="G195" s="2">
        <f t="shared" si="15"/>
        <v>4</v>
      </c>
      <c r="H195" s="9">
        <f t="shared" si="16"/>
        <v>1657</v>
      </c>
      <c r="I195" s="2" t="s">
        <v>7</v>
      </c>
      <c r="J195" s="6">
        <v>4971</v>
      </c>
      <c r="K195" s="2">
        <v>-1657</v>
      </c>
      <c r="L195" s="2">
        <v>-1657</v>
      </c>
      <c r="M195" s="2">
        <v>-1657</v>
      </c>
    </row>
    <row r="196" spans="1:13" x14ac:dyDescent="0.25">
      <c r="A196" s="3">
        <v>43318</v>
      </c>
      <c r="B196" s="7">
        <f t="shared" si="13"/>
        <v>2018</v>
      </c>
      <c r="C196" s="7">
        <f t="shared" si="14"/>
        <v>8</v>
      </c>
      <c r="D196" s="2" t="s">
        <v>240</v>
      </c>
      <c r="E196" s="2" t="s">
        <v>51</v>
      </c>
      <c r="F196" s="9">
        <v>7207</v>
      </c>
      <c r="G196" s="2">
        <f t="shared" si="15"/>
        <v>4</v>
      </c>
      <c r="H196" s="9">
        <f t="shared" si="16"/>
        <v>1801.75</v>
      </c>
      <c r="I196" s="2" t="s">
        <v>7</v>
      </c>
      <c r="J196" s="6">
        <v>-1801.75</v>
      </c>
      <c r="K196" s="2">
        <v>-1801.75</v>
      </c>
      <c r="L196" s="2">
        <v>5405.25</v>
      </c>
      <c r="M196" s="2">
        <v>-1801.75</v>
      </c>
    </row>
    <row r="197" spans="1:13" x14ac:dyDescent="0.25">
      <c r="A197" s="3">
        <v>43325</v>
      </c>
      <c r="B197" s="7">
        <f t="shared" si="13"/>
        <v>2018</v>
      </c>
      <c r="C197" s="7">
        <f t="shared" si="14"/>
        <v>8</v>
      </c>
      <c r="D197" s="2" t="s">
        <v>51</v>
      </c>
      <c r="E197" s="2" t="s">
        <v>51</v>
      </c>
      <c r="F197" s="9">
        <v>28202</v>
      </c>
      <c r="G197" s="2">
        <f t="shared" si="15"/>
        <v>4</v>
      </c>
      <c r="H197" s="9">
        <f t="shared" si="16"/>
        <v>7050.5</v>
      </c>
      <c r="I197" s="2" t="s">
        <v>7</v>
      </c>
      <c r="J197" s="6">
        <v>-7050.5</v>
      </c>
      <c r="K197" s="2">
        <v>21151.5</v>
      </c>
      <c r="L197" s="2">
        <v>-7050.5</v>
      </c>
      <c r="M197" s="2">
        <v>-7050.5</v>
      </c>
    </row>
    <row r="198" spans="1:13" x14ac:dyDescent="0.25">
      <c r="A198" s="3">
        <v>43325</v>
      </c>
      <c r="B198" s="7">
        <f t="shared" si="13"/>
        <v>2018</v>
      </c>
      <c r="C198" s="7">
        <f t="shared" si="14"/>
        <v>8</v>
      </c>
      <c r="D198" s="2" t="s">
        <v>51</v>
      </c>
      <c r="E198" s="2" t="s">
        <v>51</v>
      </c>
      <c r="F198" s="9">
        <v>7170</v>
      </c>
      <c r="G198" s="2">
        <f t="shared" si="15"/>
        <v>4</v>
      </c>
      <c r="H198" s="9">
        <f t="shared" si="16"/>
        <v>1792.5</v>
      </c>
      <c r="I198" s="2" t="s">
        <v>7</v>
      </c>
      <c r="J198" s="6">
        <v>5377.5</v>
      </c>
      <c r="K198" s="2">
        <v>-1792.5</v>
      </c>
      <c r="L198" s="2">
        <v>-1792.5</v>
      </c>
      <c r="M198" s="2">
        <v>-1792.5</v>
      </c>
    </row>
    <row r="199" spans="1:13" x14ac:dyDescent="0.25">
      <c r="A199" s="3">
        <v>43335</v>
      </c>
      <c r="B199" s="7">
        <f t="shared" si="13"/>
        <v>2018</v>
      </c>
      <c r="C199" s="7">
        <f t="shared" si="14"/>
        <v>8</v>
      </c>
      <c r="D199" s="2" t="s">
        <v>347</v>
      </c>
      <c r="E199" s="2" t="s">
        <v>51</v>
      </c>
      <c r="F199" s="9">
        <v>6070</v>
      </c>
      <c r="G199" s="2">
        <f t="shared" si="15"/>
        <v>4</v>
      </c>
      <c r="H199" s="9">
        <f t="shared" si="16"/>
        <v>1517.5</v>
      </c>
      <c r="I199" s="2" t="s">
        <v>7</v>
      </c>
      <c r="J199" s="6">
        <v>-1517.5</v>
      </c>
      <c r="K199" s="2">
        <v>-1517.5</v>
      </c>
      <c r="L199" s="2">
        <v>4552.5</v>
      </c>
      <c r="M199" s="2">
        <v>-1517.5</v>
      </c>
    </row>
    <row r="200" spans="1:13" x14ac:dyDescent="0.25">
      <c r="A200" s="3">
        <v>43336</v>
      </c>
      <c r="B200" s="7">
        <f t="shared" si="13"/>
        <v>2018</v>
      </c>
      <c r="C200" s="7">
        <f t="shared" si="14"/>
        <v>8</v>
      </c>
      <c r="D200" s="2" t="s">
        <v>348</v>
      </c>
      <c r="E200" s="2" t="s">
        <v>51</v>
      </c>
      <c r="F200" s="9">
        <v>7676</v>
      </c>
      <c r="G200" s="2">
        <f t="shared" si="15"/>
        <v>4</v>
      </c>
      <c r="H200" s="9">
        <f t="shared" si="16"/>
        <v>1919</v>
      </c>
      <c r="I200" s="2" t="s">
        <v>7</v>
      </c>
      <c r="J200" s="6">
        <v>-1919</v>
      </c>
      <c r="K200" s="2">
        <v>-1919</v>
      </c>
      <c r="L200" s="2">
        <v>-1919</v>
      </c>
      <c r="M200" s="2">
        <v>5757</v>
      </c>
    </row>
    <row r="201" spans="1:13" x14ac:dyDescent="0.25">
      <c r="A201" s="3">
        <v>43336</v>
      </c>
      <c r="B201" s="7">
        <f t="shared" si="13"/>
        <v>2018</v>
      </c>
      <c r="C201" s="7">
        <f t="shared" si="14"/>
        <v>8</v>
      </c>
      <c r="D201" s="2" t="s">
        <v>140</v>
      </c>
      <c r="E201" s="2" t="s">
        <v>450</v>
      </c>
      <c r="F201" s="9">
        <v>21433</v>
      </c>
      <c r="G201" s="2">
        <f t="shared" si="15"/>
        <v>4</v>
      </c>
      <c r="H201" s="9">
        <f t="shared" si="16"/>
        <v>5358.25</v>
      </c>
      <c r="I201" s="2" t="s">
        <v>7</v>
      </c>
      <c r="J201" s="6">
        <v>-5358.25</v>
      </c>
      <c r="K201" s="2">
        <v>-5358.25</v>
      </c>
      <c r="L201" s="2">
        <v>-5358.25</v>
      </c>
      <c r="M201" s="2">
        <v>16074.75</v>
      </c>
    </row>
    <row r="202" spans="1:13" x14ac:dyDescent="0.25">
      <c r="A202" s="3">
        <v>43336</v>
      </c>
      <c r="B202" s="7">
        <f t="shared" si="13"/>
        <v>2018</v>
      </c>
      <c r="C202" s="7">
        <f t="shared" si="14"/>
        <v>8</v>
      </c>
      <c r="D202" s="2" t="s">
        <v>349</v>
      </c>
      <c r="E202" s="2" t="s">
        <v>449</v>
      </c>
      <c r="F202" s="9">
        <v>38160</v>
      </c>
      <c r="G202" s="2">
        <f t="shared" si="15"/>
        <v>3</v>
      </c>
      <c r="H202" s="9">
        <f t="shared" si="16"/>
        <v>12720</v>
      </c>
      <c r="I202" s="2" t="s">
        <v>7</v>
      </c>
      <c r="J202" s="6">
        <v>-12720</v>
      </c>
      <c r="K202" s="2">
        <v>-12720</v>
      </c>
      <c r="L202" s="2">
        <v>-12720</v>
      </c>
      <c r="M202" s="2">
        <v>38160</v>
      </c>
    </row>
    <row r="203" spans="1:13" x14ac:dyDescent="0.25">
      <c r="A203" s="3">
        <v>43336</v>
      </c>
      <c r="B203" s="7">
        <f t="shared" si="13"/>
        <v>2018</v>
      </c>
      <c r="C203" s="7">
        <f t="shared" si="14"/>
        <v>8</v>
      </c>
      <c r="D203" s="2" t="s">
        <v>350</v>
      </c>
      <c r="E203" s="2" t="s">
        <v>451</v>
      </c>
      <c r="F203" s="9">
        <v>17985</v>
      </c>
      <c r="G203" s="2">
        <f t="shared" si="15"/>
        <v>4</v>
      </c>
      <c r="H203" s="9">
        <f t="shared" si="16"/>
        <v>4496.25</v>
      </c>
      <c r="I203" s="2" t="s">
        <v>7</v>
      </c>
      <c r="J203" s="6">
        <v>-4496.25</v>
      </c>
      <c r="K203" s="2">
        <v>-4496.25</v>
      </c>
      <c r="L203" s="2">
        <v>-4496.25</v>
      </c>
      <c r="M203" s="2">
        <v>13488.75</v>
      </c>
    </row>
    <row r="204" spans="1:13" x14ac:dyDescent="0.25">
      <c r="A204" s="3">
        <v>43338</v>
      </c>
      <c r="B204" s="7">
        <f t="shared" si="13"/>
        <v>2018</v>
      </c>
      <c r="C204" s="7">
        <f t="shared" si="14"/>
        <v>8</v>
      </c>
      <c r="D204" s="2" t="s">
        <v>351</v>
      </c>
      <c r="E204" s="2" t="s">
        <v>51</v>
      </c>
      <c r="F204" s="9">
        <v>2590</v>
      </c>
      <c r="G204" s="2">
        <f t="shared" si="15"/>
        <v>4</v>
      </c>
      <c r="H204" s="9">
        <f t="shared" si="16"/>
        <v>647.5</v>
      </c>
      <c r="I204" s="2" t="s">
        <v>7</v>
      </c>
      <c r="J204" s="6">
        <v>-647.5</v>
      </c>
      <c r="K204" s="2">
        <v>1942.5</v>
      </c>
      <c r="L204" s="2">
        <v>-647.5</v>
      </c>
      <c r="M204" s="2">
        <v>-647.5</v>
      </c>
    </row>
    <row r="205" spans="1:13" x14ac:dyDescent="0.25">
      <c r="A205" s="3">
        <v>43342</v>
      </c>
      <c r="B205" s="7">
        <f t="shared" si="13"/>
        <v>2018</v>
      </c>
      <c r="C205" s="7">
        <f t="shared" si="14"/>
        <v>8</v>
      </c>
      <c r="D205" s="2" t="s">
        <v>358</v>
      </c>
      <c r="E205" s="2" t="s">
        <v>139</v>
      </c>
      <c r="F205" s="9">
        <v>23390</v>
      </c>
      <c r="G205" s="2">
        <f t="shared" si="15"/>
        <v>4</v>
      </c>
      <c r="H205" s="9">
        <f t="shared" si="16"/>
        <v>5847.5</v>
      </c>
      <c r="I205" s="2" t="s">
        <v>7</v>
      </c>
      <c r="J205" s="6">
        <v>-5847.5</v>
      </c>
      <c r="K205" s="2">
        <v>-5847.5</v>
      </c>
      <c r="L205" s="2">
        <v>-5847.5</v>
      </c>
      <c r="M205" s="2">
        <v>17542.5</v>
      </c>
    </row>
    <row r="206" spans="1:13" x14ac:dyDescent="0.25">
      <c r="A206" s="3">
        <v>43342</v>
      </c>
      <c r="B206" s="7">
        <f t="shared" si="13"/>
        <v>2018</v>
      </c>
      <c r="C206" s="7">
        <f t="shared" si="14"/>
        <v>8</v>
      </c>
      <c r="D206" s="2" t="s">
        <v>19</v>
      </c>
      <c r="E206" s="2" t="s">
        <v>51</v>
      </c>
      <c r="F206" s="9">
        <v>4837</v>
      </c>
      <c r="G206" s="2">
        <f t="shared" si="15"/>
        <v>4</v>
      </c>
      <c r="H206" s="9">
        <f t="shared" si="16"/>
        <v>1209.25</v>
      </c>
      <c r="I206" s="2" t="s">
        <v>7</v>
      </c>
      <c r="J206" s="6">
        <v>-1209.25</v>
      </c>
      <c r="K206" s="2">
        <v>-1209.25</v>
      </c>
      <c r="L206" s="2">
        <v>-1209.25</v>
      </c>
      <c r="M206" s="2">
        <v>3627.75</v>
      </c>
    </row>
    <row r="207" spans="1:13" x14ac:dyDescent="0.25">
      <c r="A207" s="3">
        <v>43342</v>
      </c>
      <c r="B207" s="7">
        <f t="shared" si="13"/>
        <v>2018</v>
      </c>
      <c r="C207" s="7">
        <f t="shared" si="14"/>
        <v>8</v>
      </c>
      <c r="D207" s="2" t="s">
        <v>360</v>
      </c>
      <c r="E207" s="2" t="s">
        <v>17</v>
      </c>
      <c r="F207" s="9">
        <v>153000</v>
      </c>
      <c r="G207" s="2">
        <f t="shared" si="15"/>
        <v>4</v>
      </c>
      <c r="H207" s="9">
        <f t="shared" si="16"/>
        <v>38250</v>
      </c>
      <c r="I207" s="2" t="s">
        <v>7</v>
      </c>
      <c r="J207" s="6">
        <v>-38250</v>
      </c>
      <c r="K207" s="2">
        <v>114750</v>
      </c>
      <c r="L207" s="2">
        <v>-38250</v>
      </c>
      <c r="M207" s="2">
        <v>-38250</v>
      </c>
    </row>
    <row r="208" spans="1:13" x14ac:dyDescent="0.25">
      <c r="A208" s="3">
        <v>43343</v>
      </c>
      <c r="B208" s="7">
        <f t="shared" si="13"/>
        <v>2018</v>
      </c>
      <c r="C208" s="7">
        <f t="shared" si="14"/>
        <v>8</v>
      </c>
      <c r="D208" s="2" t="s">
        <v>361</v>
      </c>
      <c r="E208" s="2" t="s">
        <v>91</v>
      </c>
      <c r="F208" s="9">
        <v>286638</v>
      </c>
      <c r="G208" s="2">
        <f t="shared" si="15"/>
        <v>4</v>
      </c>
      <c r="H208" s="9">
        <f t="shared" si="16"/>
        <v>71659.5</v>
      </c>
      <c r="I208" s="2" t="s">
        <v>7</v>
      </c>
      <c r="J208" s="6">
        <v>214978.5</v>
      </c>
      <c r="K208" s="2">
        <v>-71659.5</v>
      </c>
      <c r="L208" s="2">
        <v>-71659.5</v>
      </c>
      <c r="M208" s="2">
        <v>-71659.5</v>
      </c>
    </row>
    <row r="209" spans="1:13" x14ac:dyDescent="0.25">
      <c r="A209" s="3">
        <v>43345</v>
      </c>
      <c r="B209" s="7">
        <f t="shared" si="13"/>
        <v>2018</v>
      </c>
      <c r="C209" s="7">
        <f t="shared" si="14"/>
        <v>9</v>
      </c>
      <c r="D209" s="2" t="s">
        <v>362</v>
      </c>
      <c r="E209" s="2" t="s">
        <v>51</v>
      </c>
      <c r="F209" s="9">
        <v>19787</v>
      </c>
      <c r="G209" s="2">
        <f t="shared" si="15"/>
        <v>4</v>
      </c>
      <c r="H209" s="9">
        <f t="shared" si="16"/>
        <v>4946.75</v>
      </c>
      <c r="I209" s="2" t="s">
        <v>7</v>
      </c>
      <c r="J209" s="6">
        <v>-4946.75</v>
      </c>
      <c r="K209" s="2">
        <v>14840.25</v>
      </c>
      <c r="L209" s="2">
        <v>-4946.75</v>
      </c>
      <c r="M209" s="2">
        <v>-4946.75</v>
      </c>
    </row>
    <row r="210" spans="1:13" x14ac:dyDescent="0.25">
      <c r="A210" s="3">
        <v>43347</v>
      </c>
      <c r="B210" s="7">
        <f t="shared" si="13"/>
        <v>2018</v>
      </c>
      <c r="C210" s="7">
        <f t="shared" si="14"/>
        <v>9</v>
      </c>
      <c r="D210" s="2" t="s">
        <v>364</v>
      </c>
      <c r="E210" s="2" t="s">
        <v>312</v>
      </c>
      <c r="F210" s="9">
        <v>8254</v>
      </c>
      <c r="G210" s="2">
        <f t="shared" si="15"/>
        <v>4</v>
      </c>
      <c r="H210" s="9">
        <f t="shared" si="16"/>
        <v>2063.5</v>
      </c>
      <c r="I210" s="2" t="s">
        <v>7</v>
      </c>
      <c r="J210" s="6">
        <v>0</v>
      </c>
      <c r="K210" s="2">
        <v>5502.67</v>
      </c>
      <c r="L210" s="2">
        <v>-2751.34</v>
      </c>
      <c r="M210" s="2">
        <v>-2751.33</v>
      </c>
    </row>
    <row r="211" spans="1:13" x14ac:dyDescent="0.25">
      <c r="A211" s="3">
        <v>43349</v>
      </c>
      <c r="B211" s="7">
        <f t="shared" si="13"/>
        <v>2018</v>
      </c>
      <c r="C211" s="7">
        <f t="shared" si="14"/>
        <v>9</v>
      </c>
      <c r="D211" s="2" t="s">
        <v>365</v>
      </c>
      <c r="E211" s="2" t="s">
        <v>51</v>
      </c>
      <c r="F211" s="9">
        <v>12000</v>
      </c>
      <c r="G211" s="2">
        <f t="shared" si="15"/>
        <v>4</v>
      </c>
      <c r="H211" s="9">
        <f t="shared" si="16"/>
        <v>3000</v>
      </c>
      <c r="I211" s="2" t="s">
        <v>7</v>
      </c>
      <c r="J211" s="6">
        <v>-3000</v>
      </c>
      <c r="K211" s="2">
        <v>9000</v>
      </c>
      <c r="L211" s="2">
        <v>-3000</v>
      </c>
      <c r="M211" s="2">
        <v>-3000</v>
      </c>
    </row>
    <row r="212" spans="1:13" x14ac:dyDescent="0.25">
      <c r="A212" s="3">
        <v>43349</v>
      </c>
      <c r="B212" s="7">
        <f t="shared" si="13"/>
        <v>2018</v>
      </c>
      <c r="C212" s="7">
        <f t="shared" si="14"/>
        <v>9</v>
      </c>
      <c r="D212" s="2" t="s">
        <v>152</v>
      </c>
      <c r="E212" s="2" t="s">
        <v>51</v>
      </c>
      <c r="F212" s="9">
        <v>5000</v>
      </c>
      <c r="G212" s="2">
        <f t="shared" si="15"/>
        <v>4</v>
      </c>
      <c r="H212" s="9">
        <f t="shared" si="16"/>
        <v>1250</v>
      </c>
      <c r="I212" s="2" t="s">
        <v>7</v>
      </c>
      <c r="J212" s="6">
        <v>-1250</v>
      </c>
      <c r="K212" s="2">
        <v>-1250</v>
      </c>
      <c r="L212" s="2">
        <v>3750</v>
      </c>
      <c r="M212" s="2">
        <v>-1250</v>
      </c>
    </row>
    <row r="213" spans="1:13" x14ac:dyDescent="0.25">
      <c r="A213" s="3">
        <v>43355</v>
      </c>
      <c r="B213" s="7">
        <f t="shared" si="13"/>
        <v>2018</v>
      </c>
      <c r="C213" s="7">
        <f t="shared" si="14"/>
        <v>9</v>
      </c>
      <c r="D213" s="2" t="s">
        <v>312</v>
      </c>
      <c r="E213" s="2" t="s">
        <v>312</v>
      </c>
      <c r="F213" s="9">
        <v>6353</v>
      </c>
      <c r="G213" s="2">
        <f t="shared" si="15"/>
        <v>4</v>
      </c>
      <c r="H213" s="9">
        <f t="shared" si="16"/>
        <v>1588.25</v>
      </c>
      <c r="I213" s="2" t="s">
        <v>7</v>
      </c>
      <c r="J213" s="6">
        <v>0</v>
      </c>
      <c r="K213" s="2">
        <v>-2117.67</v>
      </c>
      <c r="L213" s="2">
        <v>-2117.66</v>
      </c>
      <c r="M213" s="2">
        <v>4235.33</v>
      </c>
    </row>
    <row r="214" spans="1:13" x14ac:dyDescent="0.25">
      <c r="A214" s="3">
        <v>43357</v>
      </c>
      <c r="B214" s="7">
        <f t="shared" si="13"/>
        <v>2018</v>
      </c>
      <c r="C214" s="7">
        <f t="shared" si="14"/>
        <v>9</v>
      </c>
      <c r="D214" s="2" t="s">
        <v>368</v>
      </c>
      <c r="E214" s="2" t="s">
        <v>51</v>
      </c>
      <c r="F214" s="9">
        <v>3679</v>
      </c>
      <c r="G214" s="2">
        <f t="shared" si="15"/>
        <v>4</v>
      </c>
      <c r="H214" s="9">
        <f t="shared" si="16"/>
        <v>919.75</v>
      </c>
      <c r="I214" s="2" t="s">
        <v>7</v>
      </c>
      <c r="J214" s="6">
        <v>-919.75</v>
      </c>
      <c r="K214" s="2">
        <v>-919.75</v>
      </c>
      <c r="L214" s="2">
        <v>-919.75</v>
      </c>
      <c r="M214" s="2">
        <v>2759.25</v>
      </c>
    </row>
    <row r="215" spans="1:13" x14ac:dyDescent="0.25">
      <c r="A215" s="3">
        <v>43364</v>
      </c>
      <c r="B215" s="7">
        <f t="shared" si="13"/>
        <v>2018</v>
      </c>
      <c r="C215" s="7">
        <f t="shared" si="14"/>
        <v>9</v>
      </c>
      <c r="D215" s="2" t="s">
        <v>240</v>
      </c>
      <c r="E215" s="2" t="s">
        <v>51</v>
      </c>
      <c r="F215" s="9">
        <v>9805</v>
      </c>
      <c r="G215" s="2">
        <f t="shared" si="15"/>
        <v>4</v>
      </c>
      <c r="H215" s="9">
        <f t="shared" si="16"/>
        <v>2451.25</v>
      </c>
      <c r="I215" s="2" t="s">
        <v>7</v>
      </c>
      <c r="J215" s="6">
        <v>-2451.25</v>
      </c>
      <c r="K215" s="2">
        <v>-2451.25</v>
      </c>
      <c r="L215" s="2">
        <v>7353.75</v>
      </c>
      <c r="M215" s="2">
        <v>-2451.25</v>
      </c>
    </row>
    <row r="216" spans="1:13" x14ac:dyDescent="0.25">
      <c r="A216" s="3">
        <v>43367</v>
      </c>
      <c r="B216" s="7">
        <f t="shared" si="13"/>
        <v>2018</v>
      </c>
      <c r="C216" s="7">
        <f t="shared" si="14"/>
        <v>9</v>
      </c>
      <c r="D216" s="2" t="s">
        <v>371</v>
      </c>
      <c r="E216" s="2" t="s">
        <v>51</v>
      </c>
      <c r="F216" s="9">
        <v>7438</v>
      </c>
      <c r="G216" s="2">
        <f t="shared" si="15"/>
        <v>4</v>
      </c>
      <c r="H216" s="9">
        <f t="shared" si="16"/>
        <v>1859.5</v>
      </c>
      <c r="I216" s="2" t="s">
        <v>7</v>
      </c>
      <c r="J216" s="6">
        <v>-1859.5</v>
      </c>
      <c r="K216" s="2">
        <v>5578.5</v>
      </c>
      <c r="L216" s="2">
        <v>-1859.5</v>
      </c>
      <c r="M216" s="2">
        <v>-1859.5</v>
      </c>
    </row>
    <row r="217" spans="1:13" x14ac:dyDescent="0.25">
      <c r="A217" s="3">
        <v>43367</v>
      </c>
      <c r="B217" s="7">
        <f t="shared" si="13"/>
        <v>2018</v>
      </c>
      <c r="C217" s="7">
        <f t="shared" si="14"/>
        <v>9</v>
      </c>
      <c r="D217" s="2" t="s">
        <v>350</v>
      </c>
      <c r="E217" s="2" t="s">
        <v>451</v>
      </c>
      <c r="F217" s="9">
        <v>15287</v>
      </c>
      <c r="G217" s="2">
        <f t="shared" si="15"/>
        <v>4</v>
      </c>
      <c r="H217" s="9">
        <f t="shared" si="16"/>
        <v>3821.75</v>
      </c>
      <c r="I217" s="2" t="s">
        <v>7</v>
      </c>
      <c r="J217" s="6">
        <v>-3821.75</v>
      </c>
      <c r="K217" s="2">
        <v>-3821.75</v>
      </c>
      <c r="L217" s="2">
        <v>-3821.75</v>
      </c>
      <c r="M217" s="2">
        <v>11465.25</v>
      </c>
    </row>
    <row r="218" spans="1:13" x14ac:dyDescent="0.25">
      <c r="A218" s="3">
        <v>43367</v>
      </c>
      <c r="B218" s="7">
        <f t="shared" si="13"/>
        <v>2018</v>
      </c>
      <c r="C218" s="7">
        <f t="shared" si="14"/>
        <v>9</v>
      </c>
      <c r="D218" s="2" t="s">
        <v>372</v>
      </c>
      <c r="E218" s="2" t="s">
        <v>160</v>
      </c>
      <c r="F218" s="9">
        <v>3885</v>
      </c>
      <c r="G218" s="2">
        <f t="shared" si="15"/>
        <v>4</v>
      </c>
      <c r="H218" s="9">
        <f t="shared" si="16"/>
        <v>971.25</v>
      </c>
      <c r="I218" s="2" t="s">
        <v>7</v>
      </c>
      <c r="J218" s="6">
        <v>-971.25</v>
      </c>
      <c r="K218" s="2">
        <v>-971.25</v>
      </c>
      <c r="L218" s="2">
        <v>-971.25</v>
      </c>
      <c r="M218" s="2">
        <v>2913.75</v>
      </c>
    </row>
    <row r="219" spans="1:13" x14ac:dyDescent="0.25">
      <c r="A219" s="3">
        <v>43367</v>
      </c>
      <c r="B219" s="7">
        <f t="shared" si="13"/>
        <v>2018</v>
      </c>
      <c r="C219" s="7">
        <f t="shared" si="14"/>
        <v>9</v>
      </c>
      <c r="D219" s="2" t="s">
        <v>139</v>
      </c>
      <c r="E219" s="2" t="s">
        <v>139</v>
      </c>
      <c r="F219" s="9">
        <v>20790</v>
      </c>
      <c r="G219" s="2">
        <f t="shared" si="15"/>
        <v>4</v>
      </c>
      <c r="H219" s="9">
        <f t="shared" si="16"/>
        <v>5197.5</v>
      </c>
      <c r="I219" s="2" t="s">
        <v>7</v>
      </c>
      <c r="J219" s="6">
        <v>-5197.5</v>
      </c>
      <c r="K219" s="2">
        <v>-5197.5</v>
      </c>
      <c r="L219" s="2">
        <v>-5197.5</v>
      </c>
      <c r="M219" s="2">
        <v>15592.5</v>
      </c>
    </row>
    <row r="220" spans="1:13" x14ac:dyDescent="0.25">
      <c r="A220" s="3">
        <v>43367</v>
      </c>
      <c r="B220" s="7">
        <f t="shared" si="13"/>
        <v>2018</v>
      </c>
      <c r="C220" s="7">
        <f t="shared" si="14"/>
        <v>9</v>
      </c>
      <c r="D220" s="2" t="s">
        <v>373</v>
      </c>
      <c r="E220" s="2" t="s">
        <v>450</v>
      </c>
      <c r="F220" s="9">
        <v>21433</v>
      </c>
      <c r="G220" s="2">
        <f t="shared" si="15"/>
        <v>4</v>
      </c>
      <c r="H220" s="9">
        <f t="shared" si="16"/>
        <v>5358.25</v>
      </c>
      <c r="I220" s="2" t="s">
        <v>7</v>
      </c>
      <c r="J220" s="6">
        <v>-5358.25</v>
      </c>
      <c r="K220" s="2">
        <v>-5358.25</v>
      </c>
      <c r="L220" s="2">
        <v>-5358.25</v>
      </c>
      <c r="M220" s="2">
        <v>16074.75</v>
      </c>
    </row>
    <row r="221" spans="1:13" x14ac:dyDescent="0.25">
      <c r="A221" s="3">
        <v>43367</v>
      </c>
      <c r="B221" s="7">
        <f t="shared" si="13"/>
        <v>2018</v>
      </c>
      <c r="C221" s="7">
        <f t="shared" si="14"/>
        <v>9</v>
      </c>
      <c r="D221" s="2" t="s">
        <v>78</v>
      </c>
      <c r="E221" s="2" t="s">
        <v>449</v>
      </c>
      <c r="F221" s="9">
        <v>38160</v>
      </c>
      <c r="G221" s="2">
        <f t="shared" si="15"/>
        <v>3</v>
      </c>
      <c r="H221" s="9">
        <f t="shared" si="16"/>
        <v>12720</v>
      </c>
      <c r="I221" s="2" t="s">
        <v>7</v>
      </c>
      <c r="J221" s="6">
        <v>-12720</v>
      </c>
      <c r="K221" s="2">
        <v>-12720</v>
      </c>
      <c r="L221" s="2">
        <v>-12720</v>
      </c>
      <c r="M221" s="2">
        <v>38160</v>
      </c>
    </row>
    <row r="222" spans="1:13" x14ac:dyDescent="0.25">
      <c r="A222" s="3">
        <v>43367</v>
      </c>
      <c r="B222" s="7">
        <f t="shared" si="13"/>
        <v>2018</v>
      </c>
      <c r="C222" s="7">
        <f t="shared" si="14"/>
        <v>9</v>
      </c>
      <c r="D222" s="2" t="s">
        <v>374</v>
      </c>
      <c r="E222" s="2" t="s">
        <v>312</v>
      </c>
      <c r="F222" s="9">
        <v>21004</v>
      </c>
      <c r="G222" s="2">
        <f t="shared" si="15"/>
        <v>4</v>
      </c>
      <c r="H222" s="9">
        <f t="shared" si="16"/>
        <v>5251</v>
      </c>
      <c r="I222" s="2" t="s">
        <v>7</v>
      </c>
      <c r="J222" s="6">
        <v>-5251</v>
      </c>
      <c r="K222" s="2">
        <v>-5251</v>
      </c>
      <c r="L222" s="2">
        <v>-5251</v>
      </c>
      <c r="M222" s="2">
        <v>15753</v>
      </c>
    </row>
    <row r="223" spans="1:13" x14ac:dyDescent="0.25">
      <c r="A223" s="3">
        <v>43368</v>
      </c>
      <c r="B223" s="7">
        <f t="shared" si="13"/>
        <v>2018</v>
      </c>
      <c r="C223" s="7">
        <f t="shared" si="14"/>
        <v>9</v>
      </c>
      <c r="D223" s="2" t="s">
        <v>375</v>
      </c>
      <c r="E223" s="2" t="s">
        <v>312</v>
      </c>
      <c r="F223" s="9">
        <v>5250</v>
      </c>
      <c r="G223" s="2">
        <f t="shared" si="15"/>
        <v>4</v>
      </c>
      <c r="H223" s="9">
        <f t="shared" si="16"/>
        <v>1312.5</v>
      </c>
      <c r="I223" s="2" t="s">
        <v>7</v>
      </c>
      <c r="J223" s="6">
        <v>2625</v>
      </c>
      <c r="K223" s="2">
        <v>-2625</v>
      </c>
      <c r="L223" s="2">
        <v>0</v>
      </c>
      <c r="M223" s="2">
        <v>0</v>
      </c>
    </row>
    <row r="224" spans="1:13" x14ac:dyDescent="0.25">
      <c r="A224" s="3">
        <v>43368</v>
      </c>
      <c r="B224" s="7">
        <f t="shared" si="13"/>
        <v>2018</v>
      </c>
      <c r="C224" s="7">
        <f t="shared" si="14"/>
        <v>9</v>
      </c>
      <c r="D224" s="2" t="s">
        <v>376</v>
      </c>
      <c r="E224" s="2" t="s">
        <v>91</v>
      </c>
      <c r="F224" s="9">
        <v>270952</v>
      </c>
      <c r="G224" s="2">
        <f t="shared" si="15"/>
        <v>4</v>
      </c>
      <c r="H224" s="9">
        <f t="shared" si="16"/>
        <v>67738</v>
      </c>
      <c r="I224" s="2" t="s">
        <v>7</v>
      </c>
      <c r="J224" s="6">
        <v>203214</v>
      </c>
      <c r="K224" s="2">
        <v>-67738</v>
      </c>
      <c r="L224" s="2">
        <v>-67738</v>
      </c>
      <c r="M224" s="2">
        <v>-67738</v>
      </c>
    </row>
    <row r="225" spans="1:13" x14ac:dyDescent="0.25">
      <c r="A225" s="3">
        <v>43370</v>
      </c>
      <c r="B225" s="7">
        <f t="shared" si="13"/>
        <v>2018</v>
      </c>
      <c r="C225" s="7">
        <f t="shared" si="14"/>
        <v>9</v>
      </c>
      <c r="D225" s="2" t="s">
        <v>166</v>
      </c>
      <c r="E225" s="2" t="s">
        <v>51</v>
      </c>
      <c r="F225" s="9">
        <v>6000</v>
      </c>
      <c r="G225" s="2">
        <f t="shared" si="15"/>
        <v>4</v>
      </c>
      <c r="H225" s="9">
        <f t="shared" si="16"/>
        <v>1500</v>
      </c>
      <c r="I225" s="2" t="s">
        <v>7</v>
      </c>
      <c r="J225" s="6">
        <v>-1500</v>
      </c>
      <c r="K225" s="2">
        <v>4500</v>
      </c>
      <c r="L225" s="2">
        <v>-1500</v>
      </c>
      <c r="M225" s="2">
        <v>-1500</v>
      </c>
    </row>
    <row r="226" spans="1:13" x14ac:dyDescent="0.25">
      <c r="A226" s="3">
        <v>43370</v>
      </c>
      <c r="B226" s="7">
        <f t="shared" si="13"/>
        <v>2018</v>
      </c>
      <c r="C226" s="7">
        <f t="shared" si="14"/>
        <v>9</v>
      </c>
      <c r="D226" s="2" t="s">
        <v>377</v>
      </c>
      <c r="E226" s="2" t="s">
        <v>17</v>
      </c>
      <c r="F226" s="9">
        <v>110000</v>
      </c>
      <c r="G226" s="2">
        <f t="shared" si="15"/>
        <v>4</v>
      </c>
      <c r="H226" s="9">
        <f t="shared" si="16"/>
        <v>27500</v>
      </c>
      <c r="I226" s="2" t="s">
        <v>7</v>
      </c>
      <c r="J226" s="6">
        <v>-27500</v>
      </c>
      <c r="K226" s="2">
        <v>82500</v>
      </c>
      <c r="L226" s="2">
        <v>-27500</v>
      </c>
      <c r="M226" s="2">
        <v>-27500</v>
      </c>
    </row>
    <row r="227" spans="1:13" x14ac:dyDescent="0.25">
      <c r="A227" s="3">
        <v>43375</v>
      </c>
      <c r="B227" s="7">
        <f t="shared" si="13"/>
        <v>2018</v>
      </c>
      <c r="C227" s="7">
        <f t="shared" si="14"/>
        <v>10</v>
      </c>
      <c r="D227" s="2" t="s">
        <v>380</v>
      </c>
      <c r="E227" s="2" t="s">
        <v>51</v>
      </c>
      <c r="F227" s="9">
        <v>1999</v>
      </c>
      <c r="G227" s="2">
        <f t="shared" si="15"/>
        <v>4</v>
      </c>
      <c r="H227" s="9">
        <f t="shared" si="16"/>
        <v>499.75</v>
      </c>
      <c r="I227" s="2" t="s">
        <v>7</v>
      </c>
      <c r="J227" s="6">
        <v>1499.25</v>
      </c>
      <c r="K227" s="2">
        <v>-499.75</v>
      </c>
      <c r="L227" s="2">
        <v>-499.75</v>
      </c>
      <c r="M227" s="2">
        <v>-499.75</v>
      </c>
    </row>
    <row r="228" spans="1:13" x14ac:dyDescent="0.25">
      <c r="A228" s="3">
        <v>43380</v>
      </c>
      <c r="B228" s="7">
        <f t="shared" si="13"/>
        <v>2018</v>
      </c>
      <c r="C228" s="7">
        <f t="shared" si="14"/>
        <v>10</v>
      </c>
      <c r="D228" s="2" t="s">
        <v>240</v>
      </c>
      <c r="E228" s="2" t="s">
        <v>51</v>
      </c>
      <c r="F228" s="9">
        <v>16172</v>
      </c>
      <c r="G228" s="2">
        <f t="shared" si="15"/>
        <v>4</v>
      </c>
      <c r="H228" s="9">
        <f t="shared" si="16"/>
        <v>4043</v>
      </c>
      <c r="I228" s="2" t="s">
        <v>7</v>
      </c>
      <c r="J228" s="6">
        <v>-4043</v>
      </c>
      <c r="K228" s="2">
        <v>-4043</v>
      </c>
      <c r="L228" s="2">
        <v>12129</v>
      </c>
      <c r="M228" s="2">
        <v>-4043</v>
      </c>
    </row>
    <row r="229" spans="1:13" x14ac:dyDescent="0.25">
      <c r="A229" s="3">
        <v>43382</v>
      </c>
      <c r="B229" s="7">
        <f t="shared" si="13"/>
        <v>2018</v>
      </c>
      <c r="C229" s="7">
        <f t="shared" si="14"/>
        <v>10</v>
      </c>
      <c r="D229" s="2" t="s">
        <v>166</v>
      </c>
      <c r="E229" s="2" t="s">
        <v>51</v>
      </c>
      <c r="F229" s="9">
        <v>6000</v>
      </c>
      <c r="G229" s="2">
        <f t="shared" si="15"/>
        <v>4</v>
      </c>
      <c r="H229" s="9">
        <f t="shared" si="16"/>
        <v>1500</v>
      </c>
      <c r="I229" s="2" t="s">
        <v>7</v>
      </c>
      <c r="J229" s="6">
        <v>-1500</v>
      </c>
      <c r="K229" s="2">
        <v>4500</v>
      </c>
      <c r="L229" s="2">
        <v>-1500</v>
      </c>
      <c r="M229" s="2">
        <v>-1500</v>
      </c>
    </row>
    <row r="230" spans="1:13" x14ac:dyDescent="0.25">
      <c r="A230" s="3">
        <v>43386</v>
      </c>
      <c r="B230" s="7">
        <f t="shared" si="13"/>
        <v>2018</v>
      </c>
      <c r="C230" s="7">
        <f t="shared" si="14"/>
        <v>10</v>
      </c>
      <c r="D230" s="2" t="s">
        <v>382</v>
      </c>
      <c r="E230" s="2" t="s">
        <v>51</v>
      </c>
      <c r="F230" s="9">
        <v>5538</v>
      </c>
      <c r="G230" s="2">
        <f t="shared" si="15"/>
        <v>4</v>
      </c>
      <c r="H230" s="9">
        <f t="shared" si="16"/>
        <v>1384.5</v>
      </c>
      <c r="I230" s="2" t="s">
        <v>7</v>
      </c>
      <c r="J230" s="6">
        <v>-1384.5</v>
      </c>
      <c r="K230" s="2">
        <v>4153.5</v>
      </c>
      <c r="L230" s="2">
        <v>-1384.5</v>
      </c>
      <c r="M230" s="2">
        <v>-1384.5</v>
      </c>
    </row>
    <row r="231" spans="1:13" x14ac:dyDescent="0.25">
      <c r="A231" s="3">
        <v>43392</v>
      </c>
      <c r="B231" s="7">
        <f t="shared" si="13"/>
        <v>2018</v>
      </c>
      <c r="C231" s="7">
        <f t="shared" si="14"/>
        <v>10</v>
      </c>
      <c r="D231" s="2" t="s">
        <v>140</v>
      </c>
      <c r="E231" s="2" t="s">
        <v>450</v>
      </c>
      <c r="F231" s="9">
        <v>21433</v>
      </c>
      <c r="G231" s="2">
        <f t="shared" si="15"/>
        <v>4</v>
      </c>
      <c r="H231" s="9">
        <f t="shared" si="16"/>
        <v>5358.25</v>
      </c>
      <c r="I231" s="2" t="s">
        <v>7</v>
      </c>
      <c r="J231" s="6">
        <v>-5358.25</v>
      </c>
      <c r="K231" s="2">
        <v>-5358.25</v>
      </c>
      <c r="L231" s="2">
        <v>-5358.25</v>
      </c>
      <c r="M231" s="2">
        <v>16074.75</v>
      </c>
    </row>
    <row r="232" spans="1:13" x14ac:dyDescent="0.25">
      <c r="A232" s="3">
        <v>43392</v>
      </c>
      <c r="B232" s="7">
        <f t="shared" si="13"/>
        <v>2018</v>
      </c>
      <c r="C232" s="7">
        <f t="shared" si="14"/>
        <v>10</v>
      </c>
      <c r="D232" s="2" t="s">
        <v>138</v>
      </c>
      <c r="E232" s="2" t="s">
        <v>451</v>
      </c>
      <c r="F232" s="9">
        <v>13324</v>
      </c>
      <c r="G232" s="2">
        <f t="shared" si="15"/>
        <v>4</v>
      </c>
      <c r="H232" s="9">
        <f t="shared" si="16"/>
        <v>3331</v>
      </c>
      <c r="I232" s="2" t="s">
        <v>7</v>
      </c>
      <c r="J232" s="6">
        <v>-3331</v>
      </c>
      <c r="K232" s="2">
        <v>-3331</v>
      </c>
      <c r="L232" s="2">
        <v>-3331</v>
      </c>
      <c r="M232" s="2">
        <v>9993</v>
      </c>
    </row>
    <row r="233" spans="1:13" x14ac:dyDescent="0.25">
      <c r="A233" s="3">
        <v>43392</v>
      </c>
      <c r="B233" s="7">
        <f t="shared" si="13"/>
        <v>2018</v>
      </c>
      <c r="C233" s="7">
        <f t="shared" si="14"/>
        <v>10</v>
      </c>
      <c r="D233" s="2" t="s">
        <v>387</v>
      </c>
      <c r="E233" s="2" t="s">
        <v>139</v>
      </c>
      <c r="F233" s="9">
        <v>15120</v>
      </c>
      <c r="G233" s="2">
        <f t="shared" si="15"/>
        <v>4</v>
      </c>
      <c r="H233" s="9">
        <f t="shared" si="16"/>
        <v>3780</v>
      </c>
      <c r="I233" s="2" t="s">
        <v>7</v>
      </c>
      <c r="J233" s="6">
        <v>-3780</v>
      </c>
      <c r="K233" s="2">
        <v>-3780</v>
      </c>
      <c r="L233" s="2">
        <v>-3780</v>
      </c>
      <c r="M233" s="2">
        <v>11340</v>
      </c>
    </row>
    <row r="234" spans="1:13" x14ac:dyDescent="0.25">
      <c r="A234" s="3">
        <v>43392</v>
      </c>
      <c r="B234" s="7">
        <f t="shared" si="13"/>
        <v>2018</v>
      </c>
      <c r="C234" s="7">
        <f t="shared" si="14"/>
        <v>10</v>
      </c>
      <c r="D234" s="2" t="s">
        <v>349</v>
      </c>
      <c r="E234" s="2" t="s">
        <v>449</v>
      </c>
      <c r="F234" s="9">
        <v>38160</v>
      </c>
      <c r="G234" s="2">
        <f t="shared" si="15"/>
        <v>3</v>
      </c>
      <c r="H234" s="9">
        <f t="shared" si="16"/>
        <v>12720</v>
      </c>
      <c r="I234" s="2" t="s">
        <v>7</v>
      </c>
      <c r="J234" s="6">
        <v>-12720</v>
      </c>
      <c r="K234" s="2">
        <v>-12720</v>
      </c>
      <c r="L234" s="2">
        <v>-12720</v>
      </c>
      <c r="M234" s="2">
        <v>38160</v>
      </c>
    </row>
    <row r="235" spans="1:13" x14ac:dyDescent="0.25">
      <c r="A235" s="3">
        <v>43395</v>
      </c>
      <c r="B235" s="7">
        <f t="shared" si="13"/>
        <v>2018</v>
      </c>
      <c r="C235" s="7">
        <f t="shared" si="14"/>
        <v>10</v>
      </c>
      <c r="D235" s="2" t="s">
        <v>152</v>
      </c>
      <c r="E235" s="2" t="s">
        <v>51</v>
      </c>
      <c r="F235" s="9">
        <v>45975</v>
      </c>
      <c r="G235" s="2">
        <f t="shared" si="15"/>
        <v>4</v>
      </c>
      <c r="H235" s="9">
        <f t="shared" si="16"/>
        <v>11493.75</v>
      </c>
      <c r="I235" s="2" t="s">
        <v>7</v>
      </c>
      <c r="J235" s="6">
        <v>-11493.75</v>
      </c>
      <c r="K235" s="2">
        <v>-11493.75</v>
      </c>
      <c r="L235" s="2">
        <v>34481.25</v>
      </c>
      <c r="M235" s="2">
        <v>-11493.75</v>
      </c>
    </row>
    <row r="236" spans="1:13" x14ac:dyDescent="0.25">
      <c r="A236" s="3">
        <v>43399</v>
      </c>
      <c r="B236" s="7">
        <f t="shared" si="13"/>
        <v>2018</v>
      </c>
      <c r="C236" s="7">
        <f t="shared" si="14"/>
        <v>10</v>
      </c>
      <c r="D236" s="2" t="s">
        <v>393</v>
      </c>
      <c r="E236" s="2" t="s">
        <v>51</v>
      </c>
      <c r="F236" s="9">
        <v>10000</v>
      </c>
      <c r="G236" s="2">
        <f t="shared" si="15"/>
        <v>4</v>
      </c>
      <c r="H236" s="9">
        <f t="shared" si="16"/>
        <v>2500</v>
      </c>
      <c r="I236" s="2" t="s">
        <v>7</v>
      </c>
      <c r="J236" s="6">
        <v>-2500</v>
      </c>
      <c r="K236" s="2">
        <v>7500</v>
      </c>
      <c r="L236" s="2">
        <v>-2500</v>
      </c>
      <c r="M236" s="2">
        <v>-2500</v>
      </c>
    </row>
    <row r="237" spans="1:13" x14ac:dyDescent="0.25">
      <c r="A237" s="3">
        <v>43401</v>
      </c>
      <c r="B237" s="7">
        <f t="shared" si="13"/>
        <v>2018</v>
      </c>
      <c r="C237" s="7">
        <f t="shared" si="14"/>
        <v>10</v>
      </c>
      <c r="D237" s="2" t="s">
        <v>394</v>
      </c>
      <c r="E237" s="2" t="s">
        <v>51</v>
      </c>
      <c r="F237" s="9">
        <v>5770</v>
      </c>
      <c r="G237" s="2">
        <f t="shared" si="15"/>
        <v>4</v>
      </c>
      <c r="H237" s="9">
        <f t="shared" si="16"/>
        <v>1442.5</v>
      </c>
      <c r="I237" s="2" t="s">
        <v>7</v>
      </c>
      <c r="J237" s="6">
        <v>-1442.5</v>
      </c>
      <c r="K237" s="2">
        <v>4327.5</v>
      </c>
      <c r="L237" s="2">
        <v>-1442.5</v>
      </c>
      <c r="M237" s="2">
        <v>-1442.5</v>
      </c>
    </row>
    <row r="238" spans="1:13" x14ac:dyDescent="0.25">
      <c r="A238" s="3">
        <v>43403</v>
      </c>
      <c r="B238" s="7">
        <f t="shared" si="13"/>
        <v>2018</v>
      </c>
      <c r="C238" s="7">
        <f t="shared" si="14"/>
        <v>10</v>
      </c>
      <c r="D238" s="2" t="s">
        <v>395</v>
      </c>
      <c r="E238" s="2" t="s">
        <v>17</v>
      </c>
      <c r="F238" s="9">
        <v>150000</v>
      </c>
      <c r="G238" s="2">
        <f t="shared" si="15"/>
        <v>4</v>
      </c>
      <c r="H238" s="9">
        <f t="shared" si="16"/>
        <v>37500</v>
      </c>
      <c r="I238" s="2" t="s">
        <v>7</v>
      </c>
      <c r="J238" s="6">
        <v>-37500</v>
      </c>
      <c r="K238" s="2">
        <v>112500</v>
      </c>
      <c r="L238" s="2">
        <v>-37500</v>
      </c>
      <c r="M238" s="2">
        <v>-37500</v>
      </c>
    </row>
    <row r="239" spans="1:13" x14ac:dyDescent="0.25">
      <c r="A239" s="3">
        <v>43404</v>
      </c>
      <c r="B239" s="7">
        <f t="shared" si="13"/>
        <v>2018</v>
      </c>
      <c r="C239" s="7">
        <f t="shared" si="14"/>
        <v>10</v>
      </c>
      <c r="D239" s="2" t="s">
        <v>396</v>
      </c>
      <c r="E239" s="2" t="s">
        <v>312</v>
      </c>
      <c r="F239" s="9">
        <v>44455</v>
      </c>
      <c r="G239" s="2">
        <f t="shared" si="15"/>
        <v>4</v>
      </c>
      <c r="H239" s="9">
        <f t="shared" si="16"/>
        <v>11113.75</v>
      </c>
      <c r="I239" s="2" t="s">
        <v>7</v>
      </c>
      <c r="J239" s="6">
        <v>33341.25</v>
      </c>
      <c r="K239" s="2">
        <v>-11113.75</v>
      </c>
      <c r="L239" s="2">
        <v>-11113.75</v>
      </c>
      <c r="M239" s="2">
        <v>-11113.75</v>
      </c>
    </row>
    <row r="240" spans="1:13" x14ac:dyDescent="0.25">
      <c r="A240" s="3">
        <v>43404</v>
      </c>
      <c r="B240" s="7">
        <f t="shared" si="13"/>
        <v>2018</v>
      </c>
      <c r="C240" s="7">
        <f t="shared" si="14"/>
        <v>10</v>
      </c>
      <c r="D240" s="2" t="s">
        <v>397</v>
      </c>
      <c r="E240" s="2" t="s">
        <v>91</v>
      </c>
      <c r="F240" s="9">
        <v>219946</v>
      </c>
      <c r="G240" s="2">
        <f t="shared" si="15"/>
        <v>4</v>
      </c>
      <c r="H240" s="9">
        <f t="shared" si="16"/>
        <v>54986.5</v>
      </c>
      <c r="I240" s="2" t="s">
        <v>7</v>
      </c>
      <c r="J240" s="6">
        <v>164959.5</v>
      </c>
      <c r="K240" s="2">
        <v>-54986.5</v>
      </c>
      <c r="L240" s="2">
        <v>-54986.5</v>
      </c>
      <c r="M240" s="2">
        <v>-54986.5</v>
      </c>
    </row>
    <row r="241" spans="1:13" x14ac:dyDescent="0.25">
      <c r="A241" s="3">
        <v>43411</v>
      </c>
      <c r="B241" s="7">
        <f t="shared" si="13"/>
        <v>2018</v>
      </c>
      <c r="C241" s="7">
        <f t="shared" si="14"/>
        <v>11</v>
      </c>
      <c r="D241" s="2" t="s">
        <v>400</v>
      </c>
      <c r="E241" s="2" t="s">
        <v>51</v>
      </c>
      <c r="F241" s="9">
        <v>13061</v>
      </c>
      <c r="G241" s="2">
        <f t="shared" si="15"/>
        <v>4</v>
      </c>
      <c r="H241" s="9">
        <f t="shared" si="16"/>
        <v>3265.25</v>
      </c>
      <c r="I241" s="2" t="s">
        <v>7</v>
      </c>
      <c r="J241" s="6">
        <v>-3265.25</v>
      </c>
      <c r="K241" s="2">
        <v>-3265.25</v>
      </c>
      <c r="L241" s="2">
        <v>-3265.25</v>
      </c>
      <c r="M241" s="2">
        <v>9795.75</v>
      </c>
    </row>
    <row r="242" spans="1:13" x14ac:dyDescent="0.25">
      <c r="A242" s="3">
        <v>43416</v>
      </c>
      <c r="B242" s="7">
        <f t="shared" si="13"/>
        <v>2018</v>
      </c>
      <c r="C242" s="7">
        <f t="shared" si="14"/>
        <v>11</v>
      </c>
      <c r="D242" s="2" t="s">
        <v>402</v>
      </c>
      <c r="E242" s="2" t="s">
        <v>51</v>
      </c>
      <c r="F242" s="9">
        <v>4918</v>
      </c>
      <c r="G242" s="2">
        <f t="shared" si="15"/>
        <v>4</v>
      </c>
      <c r="H242" s="9">
        <f t="shared" si="16"/>
        <v>1229.5</v>
      </c>
      <c r="I242" s="2" t="s">
        <v>7</v>
      </c>
      <c r="J242" s="6">
        <v>-1229.5</v>
      </c>
      <c r="K242" s="2">
        <v>-1229.5</v>
      </c>
      <c r="L242" s="2">
        <v>-1229.5</v>
      </c>
      <c r="M242" s="2">
        <v>3688.5</v>
      </c>
    </row>
    <row r="243" spans="1:13" x14ac:dyDescent="0.25">
      <c r="A243" s="3">
        <v>43417</v>
      </c>
      <c r="B243" s="7">
        <f t="shared" si="13"/>
        <v>2018</v>
      </c>
      <c r="C243" s="7">
        <f t="shared" si="14"/>
        <v>11</v>
      </c>
      <c r="D243" s="2" t="s">
        <v>405</v>
      </c>
      <c r="E243" s="2" t="s">
        <v>312</v>
      </c>
      <c r="F243" s="9">
        <v>6440</v>
      </c>
      <c r="G243" s="2">
        <f t="shared" si="15"/>
        <v>4</v>
      </c>
      <c r="H243" s="9">
        <f t="shared" si="16"/>
        <v>1610</v>
      </c>
      <c r="I243" s="2" t="s">
        <v>7</v>
      </c>
      <c r="J243" s="6">
        <v>6440</v>
      </c>
      <c r="K243" s="2">
        <v>0</v>
      </c>
      <c r="L243" s="2">
        <v>0</v>
      </c>
      <c r="M243" s="2">
        <v>-6440</v>
      </c>
    </row>
    <row r="244" spans="1:13" x14ac:dyDescent="0.25">
      <c r="A244" s="3">
        <v>43418</v>
      </c>
      <c r="B244" s="7">
        <f t="shared" si="13"/>
        <v>2018</v>
      </c>
      <c r="C244" s="7">
        <f t="shared" si="14"/>
        <v>11</v>
      </c>
      <c r="D244" s="2" t="s">
        <v>233</v>
      </c>
      <c r="E244" s="2" t="s">
        <v>51</v>
      </c>
      <c r="F244" s="9">
        <v>9764</v>
      </c>
      <c r="G244" s="2">
        <f t="shared" si="15"/>
        <v>4</v>
      </c>
      <c r="H244" s="9">
        <f t="shared" si="16"/>
        <v>2441</v>
      </c>
      <c r="I244" s="2" t="s">
        <v>7</v>
      </c>
      <c r="J244" s="6">
        <v>-2441</v>
      </c>
      <c r="K244" s="2">
        <v>-2441</v>
      </c>
      <c r="L244" s="2">
        <v>7323</v>
      </c>
      <c r="M244" s="2">
        <v>-2441</v>
      </c>
    </row>
    <row r="245" spans="1:13" x14ac:dyDescent="0.25">
      <c r="A245" s="3">
        <v>43422</v>
      </c>
      <c r="B245" s="7">
        <f t="shared" si="13"/>
        <v>2018</v>
      </c>
      <c r="C245" s="7">
        <f t="shared" si="14"/>
        <v>11</v>
      </c>
      <c r="D245" s="2" t="s">
        <v>403</v>
      </c>
      <c r="E245" s="2" t="s">
        <v>51</v>
      </c>
      <c r="F245" s="9">
        <v>4245</v>
      </c>
      <c r="G245" s="2">
        <f t="shared" si="15"/>
        <v>4</v>
      </c>
      <c r="H245" s="9">
        <f t="shared" si="16"/>
        <v>1061.25</v>
      </c>
      <c r="I245" s="2" t="s">
        <v>7</v>
      </c>
      <c r="J245" s="6">
        <v>3183.75</v>
      </c>
      <c r="K245" s="2">
        <v>-1061.25</v>
      </c>
      <c r="L245" s="2">
        <v>-1061.25</v>
      </c>
      <c r="M245" s="2">
        <v>-1061.25</v>
      </c>
    </row>
    <row r="246" spans="1:13" x14ac:dyDescent="0.25">
      <c r="A246" s="3">
        <v>43423</v>
      </c>
      <c r="B246" s="7">
        <f t="shared" si="13"/>
        <v>2018</v>
      </c>
      <c r="C246" s="7">
        <f t="shared" si="14"/>
        <v>11</v>
      </c>
      <c r="D246" s="2" t="s">
        <v>350</v>
      </c>
      <c r="E246" s="2" t="s">
        <v>451</v>
      </c>
      <c r="F246" s="9">
        <v>14393</v>
      </c>
      <c r="G246" s="2">
        <f t="shared" si="15"/>
        <v>4</v>
      </c>
      <c r="H246" s="9">
        <f t="shared" si="16"/>
        <v>3598.25</v>
      </c>
      <c r="I246" s="2" t="s">
        <v>7</v>
      </c>
      <c r="J246" s="6">
        <v>-3598.25</v>
      </c>
      <c r="K246" s="2">
        <v>-3598.25</v>
      </c>
      <c r="L246" s="2">
        <v>-3598.25</v>
      </c>
      <c r="M246" s="2">
        <v>10794.75</v>
      </c>
    </row>
    <row r="247" spans="1:13" x14ac:dyDescent="0.25">
      <c r="A247" s="3">
        <v>43423</v>
      </c>
      <c r="B247" s="7">
        <f t="shared" si="13"/>
        <v>2018</v>
      </c>
      <c r="C247" s="7">
        <f t="shared" si="14"/>
        <v>11</v>
      </c>
      <c r="D247" s="2" t="s">
        <v>373</v>
      </c>
      <c r="E247" s="2" t="s">
        <v>450</v>
      </c>
      <c r="F247" s="9">
        <v>21433</v>
      </c>
      <c r="G247" s="2">
        <f t="shared" si="15"/>
        <v>4</v>
      </c>
      <c r="H247" s="9">
        <f t="shared" si="16"/>
        <v>5358.25</v>
      </c>
      <c r="I247" s="2" t="s">
        <v>7</v>
      </c>
      <c r="J247" s="6">
        <v>-5358.25</v>
      </c>
      <c r="K247" s="2">
        <v>-5358.25</v>
      </c>
      <c r="L247" s="2">
        <v>-5358.25</v>
      </c>
      <c r="M247" s="2">
        <v>16074.75</v>
      </c>
    </row>
    <row r="248" spans="1:13" x14ac:dyDescent="0.25">
      <c r="A248" s="3">
        <v>43423</v>
      </c>
      <c r="B248" s="7">
        <f t="shared" ref="B248:B282" si="17">+YEAR(A248)</f>
        <v>2018</v>
      </c>
      <c r="C248" s="7">
        <f t="shared" ref="C248:C282" si="18">+MONTH(A248)</f>
        <v>11</v>
      </c>
      <c r="D248" s="2" t="s">
        <v>372</v>
      </c>
      <c r="E248" s="2" t="s">
        <v>160</v>
      </c>
      <c r="F248" s="9">
        <v>4230</v>
      </c>
      <c r="G248" s="2">
        <f t="shared" ref="G248:G282" si="19">+IF(E248="Cable",3,4)</f>
        <v>4</v>
      </c>
      <c r="H248" s="9">
        <f t="shared" ref="H248:H282" si="20">+F248/G248</f>
        <v>1057.5</v>
      </c>
      <c r="I248" s="2" t="s">
        <v>7</v>
      </c>
      <c r="J248" s="6">
        <v>-1057.5</v>
      </c>
      <c r="K248" s="2">
        <v>-1057.5</v>
      </c>
      <c r="L248" s="2">
        <v>-1057.5</v>
      </c>
      <c r="M248" s="2">
        <v>3172.5</v>
      </c>
    </row>
    <row r="249" spans="1:13" x14ac:dyDescent="0.25">
      <c r="A249" s="3">
        <v>43423</v>
      </c>
      <c r="B249" s="7">
        <f t="shared" si="17"/>
        <v>2018</v>
      </c>
      <c r="C249" s="7">
        <f t="shared" si="18"/>
        <v>11</v>
      </c>
      <c r="D249" s="2" t="s">
        <v>387</v>
      </c>
      <c r="E249" s="2" t="s">
        <v>139</v>
      </c>
      <c r="F249" s="9">
        <v>16540</v>
      </c>
      <c r="G249" s="2">
        <f t="shared" si="19"/>
        <v>4</v>
      </c>
      <c r="H249" s="9">
        <f t="shared" si="20"/>
        <v>4135</v>
      </c>
      <c r="I249" s="2" t="s">
        <v>7</v>
      </c>
      <c r="J249" s="6">
        <v>-4135</v>
      </c>
      <c r="K249" s="2">
        <v>-4135</v>
      </c>
      <c r="L249" s="2">
        <v>-4135</v>
      </c>
      <c r="M249" s="2">
        <v>12405</v>
      </c>
    </row>
    <row r="250" spans="1:13" x14ac:dyDescent="0.25">
      <c r="A250" s="3">
        <v>43423</v>
      </c>
      <c r="B250" s="7">
        <f t="shared" si="17"/>
        <v>2018</v>
      </c>
      <c r="C250" s="7">
        <f t="shared" si="18"/>
        <v>11</v>
      </c>
      <c r="D250" s="2" t="s">
        <v>408</v>
      </c>
      <c r="E250" s="2" t="s">
        <v>449</v>
      </c>
      <c r="F250" s="9">
        <v>38160</v>
      </c>
      <c r="G250" s="2">
        <f t="shared" si="19"/>
        <v>3</v>
      </c>
      <c r="H250" s="9">
        <f t="shared" si="20"/>
        <v>12720</v>
      </c>
      <c r="I250" s="2" t="s">
        <v>7</v>
      </c>
      <c r="J250" s="6">
        <v>-12720</v>
      </c>
      <c r="K250" s="2">
        <v>-12720</v>
      </c>
      <c r="L250" s="2">
        <v>-12720</v>
      </c>
      <c r="M250" s="2">
        <v>38160</v>
      </c>
    </row>
    <row r="251" spans="1:13" x14ac:dyDescent="0.25">
      <c r="A251" s="3">
        <v>43423</v>
      </c>
      <c r="B251" s="7">
        <f t="shared" si="17"/>
        <v>2018</v>
      </c>
      <c r="C251" s="7">
        <f t="shared" si="18"/>
        <v>11</v>
      </c>
      <c r="D251" s="2" t="s">
        <v>19</v>
      </c>
      <c r="E251" s="2" t="s">
        <v>51</v>
      </c>
      <c r="F251" s="9">
        <v>9782</v>
      </c>
      <c r="G251" s="2">
        <f t="shared" si="19"/>
        <v>4</v>
      </c>
      <c r="H251" s="9">
        <f t="shared" si="20"/>
        <v>2445.5</v>
      </c>
      <c r="I251" s="2" t="s">
        <v>7</v>
      </c>
      <c r="J251" s="6">
        <v>-2445.5</v>
      </c>
      <c r="K251" s="2">
        <v>-2445.5</v>
      </c>
      <c r="L251" s="2">
        <v>-2445.5</v>
      </c>
      <c r="M251" s="2">
        <v>7336.5</v>
      </c>
    </row>
    <row r="252" spans="1:13" x14ac:dyDescent="0.25">
      <c r="A252" s="3">
        <v>43430</v>
      </c>
      <c r="B252" s="7">
        <f t="shared" si="17"/>
        <v>2018</v>
      </c>
      <c r="C252" s="7">
        <f t="shared" si="18"/>
        <v>11</v>
      </c>
      <c r="D252" s="2" t="s">
        <v>51</v>
      </c>
      <c r="E252" s="2" t="s">
        <v>51</v>
      </c>
      <c r="F252" s="9">
        <v>14989</v>
      </c>
      <c r="G252" s="2">
        <f t="shared" si="19"/>
        <v>4</v>
      </c>
      <c r="H252" s="9">
        <f t="shared" si="20"/>
        <v>3747.25</v>
      </c>
      <c r="I252" s="2" t="s">
        <v>7</v>
      </c>
      <c r="J252" s="6">
        <v>11241.75</v>
      </c>
      <c r="K252" s="2">
        <v>-3747.25</v>
      </c>
      <c r="L252" s="2">
        <v>-3747.25</v>
      </c>
      <c r="M252" s="2">
        <v>926.67</v>
      </c>
    </row>
    <row r="253" spans="1:13" x14ac:dyDescent="0.25">
      <c r="A253" s="3">
        <v>43431</v>
      </c>
      <c r="B253" s="7">
        <f t="shared" si="17"/>
        <v>2018</v>
      </c>
      <c r="C253" s="7">
        <f t="shared" si="18"/>
        <v>11</v>
      </c>
      <c r="D253" s="2" t="s">
        <v>312</v>
      </c>
      <c r="E253" s="2" t="s">
        <v>312</v>
      </c>
      <c r="F253" s="9">
        <v>25697</v>
      </c>
      <c r="G253" s="2">
        <f t="shared" si="19"/>
        <v>4</v>
      </c>
      <c r="H253" s="9">
        <f t="shared" si="20"/>
        <v>6424.25</v>
      </c>
      <c r="I253" s="2" t="s">
        <v>7</v>
      </c>
      <c r="J253" s="6">
        <v>-6424.25</v>
      </c>
      <c r="K253" s="2">
        <v>-6424.25</v>
      </c>
      <c r="L253" s="2">
        <v>-6424.25</v>
      </c>
      <c r="M253" s="2">
        <v>-3747.25</v>
      </c>
    </row>
    <row r="254" spans="1:13" x14ac:dyDescent="0.25">
      <c r="A254" s="3">
        <v>43434</v>
      </c>
      <c r="B254" s="7">
        <f t="shared" si="17"/>
        <v>2018</v>
      </c>
      <c r="C254" s="7">
        <f t="shared" si="18"/>
        <v>11</v>
      </c>
      <c r="D254" s="2" t="s">
        <v>416</v>
      </c>
      <c r="E254" s="2" t="s">
        <v>91</v>
      </c>
      <c r="F254" s="9">
        <v>183904</v>
      </c>
      <c r="G254" s="2">
        <f t="shared" si="19"/>
        <v>4</v>
      </c>
      <c r="H254" s="9">
        <f t="shared" si="20"/>
        <v>45976</v>
      </c>
      <c r="I254" s="2" t="s">
        <v>7</v>
      </c>
      <c r="J254" s="6">
        <v>137928</v>
      </c>
      <c r="K254" s="2">
        <v>-45976</v>
      </c>
      <c r="L254" s="2">
        <v>-45976</v>
      </c>
      <c r="M254" s="2">
        <v>19272.75</v>
      </c>
    </row>
    <row r="255" spans="1:13" x14ac:dyDescent="0.25">
      <c r="A255" s="3">
        <v>43435</v>
      </c>
      <c r="B255" s="7">
        <f t="shared" si="17"/>
        <v>2018</v>
      </c>
      <c r="C255" s="7">
        <v>11</v>
      </c>
      <c r="D255" s="2" t="s">
        <v>174</v>
      </c>
      <c r="E255" s="2" t="s">
        <v>17</v>
      </c>
      <c r="F255" s="9">
        <v>120000</v>
      </c>
      <c r="G255" s="2">
        <f t="shared" si="19"/>
        <v>4</v>
      </c>
      <c r="H255" s="9">
        <f t="shared" si="20"/>
        <v>30000</v>
      </c>
      <c r="I255" s="2" t="s">
        <v>7</v>
      </c>
      <c r="J255" s="6">
        <v>-30000</v>
      </c>
      <c r="K255" s="2">
        <v>90000</v>
      </c>
      <c r="L255" s="2">
        <v>-30000</v>
      </c>
      <c r="M255" s="2">
        <v>-45976</v>
      </c>
    </row>
    <row r="256" spans="1:13" x14ac:dyDescent="0.25">
      <c r="A256" s="3">
        <v>43444</v>
      </c>
      <c r="B256" s="7">
        <f t="shared" si="17"/>
        <v>2018</v>
      </c>
      <c r="C256" s="7">
        <f t="shared" si="18"/>
        <v>12</v>
      </c>
      <c r="D256" s="2" t="s">
        <v>419</v>
      </c>
      <c r="E256" s="2" t="s">
        <v>51</v>
      </c>
      <c r="F256" s="9">
        <v>16700</v>
      </c>
      <c r="G256" s="2">
        <f t="shared" si="19"/>
        <v>4</v>
      </c>
      <c r="H256" s="9">
        <f t="shared" si="20"/>
        <v>4175</v>
      </c>
      <c r="I256" s="2" t="s">
        <v>7</v>
      </c>
      <c r="J256" s="6">
        <v>-4175</v>
      </c>
      <c r="K256" s="2">
        <v>12525</v>
      </c>
      <c r="L256" s="2">
        <v>-4175</v>
      </c>
      <c r="M256" s="2">
        <v>-30000</v>
      </c>
    </row>
    <row r="257" spans="1:13" x14ac:dyDescent="0.25">
      <c r="A257" s="3">
        <v>43444</v>
      </c>
      <c r="B257" s="7">
        <f t="shared" si="17"/>
        <v>2018</v>
      </c>
      <c r="C257" s="7">
        <f t="shared" si="18"/>
        <v>12</v>
      </c>
      <c r="D257" s="2" t="s">
        <v>152</v>
      </c>
      <c r="E257" s="2" t="s">
        <v>51</v>
      </c>
      <c r="F257" s="9">
        <v>44931</v>
      </c>
      <c r="G257" s="2">
        <f t="shared" si="19"/>
        <v>4</v>
      </c>
      <c r="H257" s="9">
        <f t="shared" si="20"/>
        <v>11232.75</v>
      </c>
      <c r="I257" s="2" t="s">
        <v>7</v>
      </c>
      <c r="J257" s="6">
        <v>-11232.75</v>
      </c>
      <c r="K257" s="2">
        <v>-11232.75</v>
      </c>
      <c r="L257" s="2">
        <v>33698.25</v>
      </c>
      <c r="M257" s="2">
        <v>20000</v>
      </c>
    </row>
    <row r="258" spans="1:13" x14ac:dyDescent="0.25">
      <c r="A258" s="3">
        <v>43445</v>
      </c>
      <c r="B258" s="7">
        <f t="shared" si="17"/>
        <v>2018</v>
      </c>
      <c r="C258" s="7">
        <f t="shared" si="18"/>
        <v>12</v>
      </c>
      <c r="D258" s="2" t="s">
        <v>312</v>
      </c>
      <c r="E258" s="2" t="s">
        <v>312</v>
      </c>
      <c r="F258" s="9">
        <v>22732</v>
      </c>
      <c r="G258" s="2">
        <f t="shared" si="19"/>
        <v>4</v>
      </c>
      <c r="H258" s="9">
        <f t="shared" si="20"/>
        <v>5683</v>
      </c>
      <c r="I258" s="2" t="s">
        <v>7</v>
      </c>
      <c r="J258" s="6">
        <v>-5683</v>
      </c>
      <c r="K258" s="2">
        <v>-5683</v>
      </c>
      <c r="L258" s="2">
        <v>17049</v>
      </c>
      <c r="M258" s="2">
        <v>-11232.75</v>
      </c>
    </row>
    <row r="259" spans="1:13" x14ac:dyDescent="0.25">
      <c r="A259" s="3">
        <v>43450</v>
      </c>
      <c r="B259" s="7">
        <f t="shared" si="17"/>
        <v>2018</v>
      </c>
      <c r="C259" s="7">
        <f t="shared" si="18"/>
        <v>12</v>
      </c>
      <c r="D259" s="2" t="s">
        <v>258</v>
      </c>
      <c r="E259" s="2" t="s">
        <v>51</v>
      </c>
      <c r="F259" s="9">
        <v>11873</v>
      </c>
      <c r="G259" s="2">
        <f t="shared" si="19"/>
        <v>4</v>
      </c>
      <c r="H259" s="9">
        <f t="shared" si="20"/>
        <v>2968.25</v>
      </c>
      <c r="I259" s="2" t="s">
        <v>7</v>
      </c>
      <c r="J259" s="6">
        <v>-2968.25</v>
      </c>
      <c r="K259" s="2">
        <v>8904.75</v>
      </c>
      <c r="L259" s="2">
        <v>-2968.25</v>
      </c>
      <c r="M259" s="2">
        <v>-5683</v>
      </c>
    </row>
    <row r="260" spans="1:13" x14ac:dyDescent="0.25">
      <c r="A260" s="3">
        <v>43451</v>
      </c>
      <c r="B260" s="7">
        <f t="shared" si="17"/>
        <v>2018</v>
      </c>
      <c r="C260" s="7">
        <f t="shared" si="18"/>
        <v>12</v>
      </c>
      <c r="D260" s="2" t="s">
        <v>19</v>
      </c>
      <c r="E260" s="2" t="s">
        <v>51</v>
      </c>
      <c r="F260" s="9">
        <v>8094</v>
      </c>
      <c r="G260" s="2">
        <f t="shared" si="19"/>
        <v>4</v>
      </c>
      <c r="H260" s="9">
        <f t="shared" si="20"/>
        <v>2023.5</v>
      </c>
      <c r="I260" s="2" t="s">
        <v>7</v>
      </c>
      <c r="J260" s="6">
        <v>-2023.5</v>
      </c>
      <c r="K260" s="2">
        <v>-2023.5</v>
      </c>
      <c r="L260" s="2">
        <v>-2023.5</v>
      </c>
      <c r="M260" s="2">
        <v>-2968.25</v>
      </c>
    </row>
    <row r="261" spans="1:13" x14ac:dyDescent="0.25">
      <c r="A261" s="3">
        <v>43453</v>
      </c>
      <c r="B261" s="7">
        <f t="shared" si="17"/>
        <v>2018</v>
      </c>
      <c r="C261" s="7">
        <f t="shared" si="18"/>
        <v>12</v>
      </c>
      <c r="D261" s="2" t="s">
        <v>78</v>
      </c>
      <c r="E261" s="2" t="s">
        <v>449</v>
      </c>
      <c r="F261" s="9">
        <v>38160</v>
      </c>
      <c r="G261" s="2">
        <f t="shared" si="19"/>
        <v>3</v>
      </c>
      <c r="H261" s="9">
        <f t="shared" si="20"/>
        <v>12720</v>
      </c>
      <c r="I261" s="2" t="s">
        <v>7</v>
      </c>
      <c r="J261" s="6">
        <v>-12720</v>
      </c>
      <c r="K261" s="2">
        <v>-12720</v>
      </c>
      <c r="L261" s="2">
        <v>-12720</v>
      </c>
      <c r="M261" s="2">
        <v>-2295</v>
      </c>
    </row>
    <row r="262" spans="1:13" x14ac:dyDescent="0.25">
      <c r="A262" s="3">
        <v>43453</v>
      </c>
      <c r="B262" s="7">
        <f t="shared" si="17"/>
        <v>2018</v>
      </c>
      <c r="C262" s="7">
        <f t="shared" si="18"/>
        <v>12</v>
      </c>
      <c r="D262" s="2" t="s">
        <v>192</v>
      </c>
      <c r="E262" s="2" t="s">
        <v>451</v>
      </c>
      <c r="F262" s="9">
        <v>16090</v>
      </c>
      <c r="G262" s="2">
        <f t="shared" si="19"/>
        <v>4</v>
      </c>
      <c r="H262" s="9">
        <f t="shared" si="20"/>
        <v>4022.5</v>
      </c>
      <c r="I262" s="2" t="s">
        <v>7</v>
      </c>
      <c r="J262" s="6">
        <v>-4022.5</v>
      </c>
      <c r="K262" s="2">
        <v>-4022.5</v>
      </c>
      <c r="L262" s="2">
        <v>-4022.5</v>
      </c>
      <c r="M262" s="2">
        <v>38160</v>
      </c>
    </row>
    <row r="263" spans="1:13" x14ac:dyDescent="0.25">
      <c r="A263" s="3">
        <v>43453</v>
      </c>
      <c r="B263" s="7">
        <f t="shared" si="17"/>
        <v>2018</v>
      </c>
      <c r="C263" s="7">
        <f t="shared" si="18"/>
        <v>12</v>
      </c>
      <c r="D263" s="2" t="s">
        <v>139</v>
      </c>
      <c r="E263" s="2" t="s">
        <v>139</v>
      </c>
      <c r="F263" s="9">
        <v>19650</v>
      </c>
      <c r="G263" s="2">
        <f t="shared" si="19"/>
        <v>4</v>
      </c>
      <c r="H263" s="9">
        <f t="shared" si="20"/>
        <v>4912.5</v>
      </c>
      <c r="I263" s="2" t="s">
        <v>7</v>
      </c>
      <c r="J263" s="6">
        <v>-4912.5</v>
      </c>
      <c r="K263" s="2">
        <v>-4912.5</v>
      </c>
      <c r="L263" s="2">
        <v>-4912.5</v>
      </c>
      <c r="M263" s="2">
        <v>12067.5</v>
      </c>
    </row>
    <row r="264" spans="1:13" x14ac:dyDescent="0.25">
      <c r="A264" s="3">
        <v>43453</v>
      </c>
      <c r="B264" s="7">
        <f t="shared" si="17"/>
        <v>2018</v>
      </c>
      <c r="C264" s="7">
        <f t="shared" si="18"/>
        <v>12</v>
      </c>
      <c r="D264" s="2" t="s">
        <v>425</v>
      </c>
      <c r="E264" s="2" t="s">
        <v>51</v>
      </c>
      <c r="F264" s="9">
        <v>4890</v>
      </c>
      <c r="G264" s="2">
        <f t="shared" si="19"/>
        <v>4</v>
      </c>
      <c r="H264" s="9">
        <f t="shared" si="20"/>
        <v>1222.5</v>
      </c>
      <c r="I264" s="2" t="s">
        <v>7</v>
      </c>
      <c r="J264" s="6">
        <v>-1222.5</v>
      </c>
      <c r="K264" s="2">
        <v>-1222.5</v>
      </c>
      <c r="L264" s="2">
        <v>-1222.5</v>
      </c>
      <c r="M264" s="2">
        <v>14737.5</v>
      </c>
    </row>
    <row r="265" spans="1:13" x14ac:dyDescent="0.25">
      <c r="A265" s="3">
        <v>43453</v>
      </c>
      <c r="B265" s="7">
        <f t="shared" si="17"/>
        <v>2018</v>
      </c>
      <c r="C265" s="7">
        <f t="shared" si="18"/>
        <v>12</v>
      </c>
      <c r="D265" s="2" t="s">
        <v>140</v>
      </c>
      <c r="E265" s="2" t="s">
        <v>450</v>
      </c>
      <c r="F265" s="9">
        <v>21433</v>
      </c>
      <c r="G265" s="2">
        <f t="shared" si="19"/>
        <v>4</v>
      </c>
      <c r="H265" s="9">
        <f t="shared" si="20"/>
        <v>5358.25</v>
      </c>
      <c r="I265" s="2" t="s">
        <v>7</v>
      </c>
      <c r="J265" s="6">
        <v>-5358.25</v>
      </c>
      <c r="K265" s="2">
        <v>-5358.25</v>
      </c>
      <c r="L265" s="2">
        <v>-5358.25</v>
      </c>
      <c r="M265" s="2">
        <v>3667.5</v>
      </c>
    </row>
    <row r="266" spans="1:13" x14ac:dyDescent="0.25">
      <c r="A266" s="3">
        <v>43465</v>
      </c>
      <c r="B266" s="7">
        <f t="shared" si="17"/>
        <v>2018</v>
      </c>
      <c r="C266" s="7">
        <f t="shared" si="18"/>
        <v>12</v>
      </c>
      <c r="D266" s="2" t="s">
        <v>204</v>
      </c>
      <c r="E266" s="2" t="s">
        <v>17</v>
      </c>
      <c r="F266" s="9">
        <v>120000</v>
      </c>
      <c r="G266" s="2">
        <f t="shared" si="19"/>
        <v>4</v>
      </c>
      <c r="H266" s="9">
        <f t="shared" si="20"/>
        <v>30000</v>
      </c>
      <c r="I266" s="2" t="s">
        <v>7</v>
      </c>
      <c r="J266" s="6">
        <v>-30000</v>
      </c>
      <c r="K266" s="2">
        <v>90000</v>
      </c>
      <c r="L266" s="2">
        <v>-30000</v>
      </c>
      <c r="M266" s="2">
        <v>-5548.5</v>
      </c>
    </row>
    <row r="267" spans="1:13" x14ac:dyDescent="0.25">
      <c r="A267" s="3">
        <v>43465</v>
      </c>
      <c r="B267" s="7">
        <f t="shared" si="17"/>
        <v>2018</v>
      </c>
      <c r="C267" s="7">
        <v>12</v>
      </c>
      <c r="D267" s="2" t="s">
        <v>430</v>
      </c>
      <c r="E267" s="2" t="s">
        <v>91</v>
      </c>
      <c r="F267" s="9">
        <v>226455</v>
      </c>
      <c r="G267" s="2">
        <f t="shared" si="19"/>
        <v>4</v>
      </c>
      <c r="H267" s="9">
        <f t="shared" si="20"/>
        <v>56613.75</v>
      </c>
      <c r="I267" s="2" t="s">
        <v>7</v>
      </c>
      <c r="J267" s="6">
        <v>169841.25</v>
      </c>
      <c r="K267" s="2">
        <v>-56613.75</v>
      </c>
      <c r="L267" s="2">
        <v>-56613.75</v>
      </c>
      <c r="M267" s="2">
        <v>-30000</v>
      </c>
    </row>
    <row r="268" spans="1:13" x14ac:dyDescent="0.25">
      <c r="A268" s="3">
        <v>43467</v>
      </c>
      <c r="B268" s="7">
        <f t="shared" si="17"/>
        <v>2019</v>
      </c>
      <c r="C268" s="7">
        <f t="shared" si="18"/>
        <v>1</v>
      </c>
      <c r="D268" s="2" t="s">
        <v>432</v>
      </c>
      <c r="E268" s="2" t="s">
        <v>51</v>
      </c>
      <c r="F268" s="9">
        <v>11649</v>
      </c>
      <c r="G268" s="2">
        <f t="shared" si="19"/>
        <v>4</v>
      </c>
      <c r="H268" s="9">
        <f t="shared" si="20"/>
        <v>2912.25</v>
      </c>
      <c r="I268" s="2" t="s">
        <v>7</v>
      </c>
      <c r="J268" s="6">
        <v>-2912.25</v>
      </c>
      <c r="K268" s="2">
        <v>-2912.25</v>
      </c>
      <c r="L268" s="2">
        <v>-2912.25</v>
      </c>
      <c r="M268" s="2">
        <v>-56613.75</v>
      </c>
    </row>
    <row r="269" spans="1:13" x14ac:dyDescent="0.25">
      <c r="A269" s="3">
        <v>43476</v>
      </c>
      <c r="B269" s="7">
        <f t="shared" si="17"/>
        <v>2019</v>
      </c>
      <c r="C269" s="7">
        <f t="shared" si="18"/>
        <v>1</v>
      </c>
      <c r="D269" s="2" t="s">
        <v>240</v>
      </c>
      <c r="E269" s="2" t="s">
        <v>51</v>
      </c>
      <c r="F269" s="9">
        <v>15649</v>
      </c>
      <c r="G269" s="2">
        <f t="shared" si="19"/>
        <v>4</v>
      </c>
      <c r="H269" s="9">
        <f t="shared" si="20"/>
        <v>3912.25</v>
      </c>
      <c r="I269" s="2" t="s">
        <v>7</v>
      </c>
      <c r="J269" s="6">
        <v>-3912.25</v>
      </c>
      <c r="K269" s="2">
        <v>-3912.25</v>
      </c>
      <c r="L269" s="2">
        <v>11736.75</v>
      </c>
      <c r="M269" s="2">
        <v>3720</v>
      </c>
    </row>
    <row r="270" spans="1:13" x14ac:dyDescent="0.25">
      <c r="A270" s="3">
        <v>43476</v>
      </c>
      <c r="B270" s="7">
        <f t="shared" si="17"/>
        <v>2019</v>
      </c>
      <c r="C270" s="7">
        <f t="shared" si="18"/>
        <v>1</v>
      </c>
      <c r="D270" s="2" t="s">
        <v>436</v>
      </c>
      <c r="E270" s="2" t="s">
        <v>51</v>
      </c>
      <c r="F270" s="9">
        <v>16614</v>
      </c>
      <c r="G270" s="2">
        <f t="shared" si="19"/>
        <v>4</v>
      </c>
      <c r="H270" s="9">
        <f t="shared" si="20"/>
        <v>4153.5</v>
      </c>
      <c r="I270" s="2" t="s">
        <v>7</v>
      </c>
      <c r="J270" s="6">
        <v>-4153.5</v>
      </c>
      <c r="K270" s="2">
        <v>-4153.5</v>
      </c>
      <c r="L270" s="2">
        <v>-4153.5</v>
      </c>
      <c r="M270" s="2">
        <v>8736.75</v>
      </c>
    </row>
    <row r="271" spans="1:13" x14ac:dyDescent="0.25">
      <c r="A271" s="3">
        <v>43485</v>
      </c>
      <c r="B271" s="7">
        <f t="shared" si="17"/>
        <v>2019</v>
      </c>
      <c r="C271" s="7">
        <f t="shared" si="18"/>
        <v>1</v>
      </c>
      <c r="D271" s="2" t="s">
        <v>80</v>
      </c>
      <c r="E271" s="2" t="s">
        <v>51</v>
      </c>
      <c r="F271" s="9">
        <v>15708</v>
      </c>
      <c r="G271" s="2">
        <f t="shared" si="19"/>
        <v>4</v>
      </c>
      <c r="H271" s="9">
        <f t="shared" si="20"/>
        <v>3927</v>
      </c>
      <c r="I271" s="2" t="s">
        <v>7</v>
      </c>
      <c r="J271" s="6">
        <v>-3927</v>
      </c>
      <c r="K271" s="2">
        <v>11781</v>
      </c>
      <c r="L271" s="2">
        <v>-3927</v>
      </c>
      <c r="M271" s="2">
        <v>-3912.25</v>
      </c>
    </row>
    <row r="272" spans="1:13" x14ac:dyDescent="0.25">
      <c r="A272" s="3">
        <v>43490</v>
      </c>
      <c r="B272" s="7">
        <f t="shared" si="17"/>
        <v>2019</v>
      </c>
      <c r="C272" s="7">
        <f t="shared" si="18"/>
        <v>1</v>
      </c>
      <c r="D272" s="2" t="s">
        <v>140</v>
      </c>
      <c r="E272" s="2" t="s">
        <v>449</v>
      </c>
      <c r="F272" s="9">
        <v>21433</v>
      </c>
      <c r="G272" s="2">
        <f t="shared" si="19"/>
        <v>3</v>
      </c>
      <c r="H272" s="9">
        <f t="shared" si="20"/>
        <v>7144.333333333333</v>
      </c>
      <c r="I272" s="2" t="s">
        <v>7</v>
      </c>
      <c r="J272" s="6">
        <v>-5358.25</v>
      </c>
      <c r="K272" s="2">
        <v>-5358.25</v>
      </c>
      <c r="L272" s="2">
        <v>-5358.25</v>
      </c>
      <c r="M272" s="2">
        <v>12460.5</v>
      </c>
    </row>
    <row r="273" spans="1:13" x14ac:dyDescent="0.25">
      <c r="A273" s="3">
        <v>43490</v>
      </c>
      <c r="B273" s="7">
        <f t="shared" si="17"/>
        <v>2019</v>
      </c>
      <c r="C273" s="7">
        <f t="shared" si="18"/>
        <v>1</v>
      </c>
      <c r="D273" s="2" t="s">
        <v>350</v>
      </c>
      <c r="E273" s="2" t="s">
        <v>451</v>
      </c>
      <c r="F273" s="9">
        <v>14397</v>
      </c>
      <c r="G273" s="2">
        <f t="shared" si="19"/>
        <v>4</v>
      </c>
      <c r="H273" s="9">
        <f t="shared" si="20"/>
        <v>3599.25</v>
      </c>
      <c r="I273" s="2" t="s">
        <v>7</v>
      </c>
      <c r="J273" s="6">
        <v>-3599.25</v>
      </c>
      <c r="K273" s="2">
        <v>-3599.25</v>
      </c>
      <c r="L273" s="2">
        <v>-3599.25</v>
      </c>
      <c r="M273" s="2">
        <v>-5100</v>
      </c>
    </row>
    <row r="274" spans="1:13" x14ac:dyDescent="0.25">
      <c r="A274" s="3">
        <v>43490</v>
      </c>
      <c r="B274" s="7">
        <f t="shared" si="17"/>
        <v>2019</v>
      </c>
      <c r="C274" s="7">
        <f t="shared" si="18"/>
        <v>1</v>
      </c>
      <c r="D274" s="2" t="s">
        <v>372</v>
      </c>
      <c r="E274" s="2" t="s">
        <v>160</v>
      </c>
      <c r="F274" s="9">
        <v>5430</v>
      </c>
      <c r="G274" s="2">
        <f t="shared" si="19"/>
        <v>4</v>
      </c>
      <c r="H274" s="9">
        <f t="shared" si="20"/>
        <v>1357.5</v>
      </c>
      <c r="I274" s="2" t="s">
        <v>7</v>
      </c>
      <c r="J274" s="6">
        <v>-1357.5</v>
      </c>
      <c r="K274" s="2">
        <v>-1357.5</v>
      </c>
      <c r="L274" s="2">
        <v>-1357.5</v>
      </c>
      <c r="M274" s="2">
        <v>-3927</v>
      </c>
    </row>
    <row r="275" spans="1:13" x14ac:dyDescent="0.25">
      <c r="A275" s="3">
        <v>43490</v>
      </c>
      <c r="B275" s="7">
        <f t="shared" si="17"/>
        <v>2019</v>
      </c>
      <c r="C275" s="7">
        <f t="shared" si="18"/>
        <v>1</v>
      </c>
      <c r="D275" s="2" t="s">
        <v>139</v>
      </c>
      <c r="E275" s="2" t="s">
        <v>139</v>
      </c>
      <c r="F275" s="9">
        <v>19650</v>
      </c>
      <c r="G275" s="2">
        <f t="shared" si="19"/>
        <v>4</v>
      </c>
      <c r="H275" s="9">
        <f t="shared" si="20"/>
        <v>4912.5</v>
      </c>
      <c r="I275" s="2" t="s">
        <v>7</v>
      </c>
      <c r="J275" s="6">
        <v>-4912.5</v>
      </c>
      <c r="K275" s="2">
        <v>-4912.5</v>
      </c>
      <c r="L275" s="2">
        <v>-4912.5</v>
      </c>
      <c r="M275" s="2">
        <v>16074.75</v>
      </c>
    </row>
    <row r="276" spans="1:13" x14ac:dyDescent="0.25">
      <c r="A276" s="3">
        <v>43490</v>
      </c>
      <c r="B276" s="7">
        <f t="shared" si="17"/>
        <v>2019</v>
      </c>
      <c r="C276" s="7">
        <f t="shared" si="18"/>
        <v>1</v>
      </c>
      <c r="D276" s="2" t="s">
        <v>78</v>
      </c>
      <c r="E276" s="2" t="s">
        <v>449</v>
      </c>
      <c r="F276" s="9">
        <v>38169</v>
      </c>
      <c r="G276" s="2">
        <f t="shared" si="19"/>
        <v>3</v>
      </c>
      <c r="H276" s="9">
        <f t="shared" si="20"/>
        <v>12723</v>
      </c>
      <c r="I276" s="2" t="s">
        <v>7</v>
      </c>
      <c r="J276" s="6">
        <v>-12723</v>
      </c>
      <c r="K276" s="2">
        <v>-12723</v>
      </c>
      <c r="L276" s="2">
        <v>-12723</v>
      </c>
      <c r="M276" s="2">
        <v>10797.75</v>
      </c>
    </row>
    <row r="277" spans="1:13" x14ac:dyDescent="0.25">
      <c r="A277" s="3">
        <v>43492</v>
      </c>
      <c r="B277" s="7">
        <f t="shared" si="17"/>
        <v>2019</v>
      </c>
      <c r="C277" s="7">
        <f t="shared" si="18"/>
        <v>1</v>
      </c>
      <c r="D277" s="2" t="s">
        <v>226</v>
      </c>
      <c r="E277" s="2" t="s">
        <v>17</v>
      </c>
      <c r="F277" s="9">
        <v>153000</v>
      </c>
      <c r="G277" s="2">
        <f t="shared" si="19"/>
        <v>4</v>
      </c>
      <c r="H277" s="9">
        <f t="shared" si="20"/>
        <v>38250</v>
      </c>
      <c r="I277" s="2" t="s">
        <v>7</v>
      </c>
      <c r="J277" s="6">
        <v>-38250</v>
      </c>
      <c r="K277" s="2">
        <v>114750</v>
      </c>
      <c r="L277" s="2">
        <v>-38250</v>
      </c>
      <c r="M277" s="2">
        <v>4072.5</v>
      </c>
    </row>
    <row r="278" spans="1:13" x14ac:dyDescent="0.25">
      <c r="A278" s="3">
        <v>43493</v>
      </c>
      <c r="B278" s="7">
        <f t="shared" si="17"/>
        <v>2019</v>
      </c>
      <c r="C278" s="7">
        <f t="shared" si="18"/>
        <v>1</v>
      </c>
      <c r="D278" s="2" t="s">
        <v>240</v>
      </c>
      <c r="E278" s="2" t="s">
        <v>51</v>
      </c>
      <c r="F278" s="9">
        <v>13528</v>
      </c>
      <c r="G278" s="2">
        <f t="shared" si="19"/>
        <v>4</v>
      </c>
      <c r="H278" s="9">
        <f t="shared" si="20"/>
        <v>3382</v>
      </c>
      <c r="I278" s="2" t="s">
        <v>7</v>
      </c>
      <c r="J278" s="6">
        <v>-3382</v>
      </c>
      <c r="K278" s="2">
        <v>10146</v>
      </c>
      <c r="L278" s="2">
        <v>-3382</v>
      </c>
      <c r="M278" s="2">
        <v>14737.5</v>
      </c>
    </row>
    <row r="279" spans="1:13" x14ac:dyDescent="0.25">
      <c r="A279" s="3">
        <v>43494</v>
      </c>
      <c r="B279" s="7">
        <f t="shared" si="17"/>
        <v>2019</v>
      </c>
      <c r="C279" s="7">
        <f t="shared" si="18"/>
        <v>1</v>
      </c>
      <c r="D279" s="2" t="s">
        <v>312</v>
      </c>
      <c r="E279" s="2" t="s">
        <v>312</v>
      </c>
      <c r="F279" s="9">
        <v>7383</v>
      </c>
      <c r="G279" s="2">
        <f t="shared" si="19"/>
        <v>4</v>
      </c>
      <c r="H279" s="9">
        <f t="shared" si="20"/>
        <v>1845.75</v>
      </c>
      <c r="I279" s="2" t="s">
        <v>7</v>
      </c>
      <c r="J279" s="6">
        <v>0</v>
      </c>
      <c r="K279" s="2">
        <v>4922</v>
      </c>
      <c r="L279" s="2">
        <v>-2461</v>
      </c>
      <c r="M279" s="2">
        <v>38169</v>
      </c>
    </row>
    <row r="280" spans="1:13" x14ac:dyDescent="0.25">
      <c r="A280" s="3">
        <v>43496</v>
      </c>
      <c r="B280" s="7">
        <f t="shared" si="17"/>
        <v>2019</v>
      </c>
      <c r="C280" s="7">
        <f t="shared" si="18"/>
        <v>1</v>
      </c>
      <c r="D280" s="2" t="s">
        <v>442</v>
      </c>
      <c r="E280" s="2" t="s">
        <v>312</v>
      </c>
      <c r="F280" s="9">
        <v>8870</v>
      </c>
      <c r="G280" s="2">
        <f t="shared" si="19"/>
        <v>4</v>
      </c>
      <c r="H280" s="9">
        <f t="shared" si="20"/>
        <v>2217.5</v>
      </c>
      <c r="I280" s="2" t="s">
        <v>7</v>
      </c>
      <c r="J280" s="6">
        <v>0</v>
      </c>
      <c r="K280" s="2">
        <v>-2956.67</v>
      </c>
      <c r="L280" s="2">
        <v>-2956.66</v>
      </c>
      <c r="M280" s="2">
        <v>-38250</v>
      </c>
    </row>
    <row r="281" spans="1:13" x14ac:dyDescent="0.25">
      <c r="A281" s="3">
        <v>43496</v>
      </c>
      <c r="B281" s="7">
        <f t="shared" si="17"/>
        <v>2019</v>
      </c>
      <c r="C281" s="7">
        <f t="shared" si="18"/>
        <v>1</v>
      </c>
      <c r="D281" s="2" t="s">
        <v>443</v>
      </c>
      <c r="E281" s="2" t="s">
        <v>312</v>
      </c>
      <c r="F281" s="9">
        <v>4834</v>
      </c>
      <c r="G281" s="2">
        <f t="shared" si="19"/>
        <v>4</v>
      </c>
      <c r="H281" s="9">
        <f t="shared" si="20"/>
        <v>1208.5</v>
      </c>
      <c r="I281" s="2" t="s">
        <v>7</v>
      </c>
      <c r="J281" s="6">
        <v>-1611.34</v>
      </c>
      <c r="K281" s="2">
        <v>0</v>
      </c>
      <c r="L281" s="2">
        <v>-1611.33</v>
      </c>
      <c r="M281" s="2">
        <v>-3382</v>
      </c>
    </row>
    <row r="282" spans="1:13" x14ac:dyDescent="0.25">
      <c r="A282" s="3">
        <v>43496</v>
      </c>
      <c r="B282" s="7">
        <f t="shared" si="17"/>
        <v>2019</v>
      </c>
      <c r="C282" s="7">
        <f t="shared" si="18"/>
        <v>1</v>
      </c>
      <c r="D282" s="2" t="s">
        <v>444</v>
      </c>
      <c r="E282" s="2" t="s">
        <v>91</v>
      </c>
      <c r="F282" s="9">
        <v>196623</v>
      </c>
      <c r="G282" s="2">
        <f t="shared" si="19"/>
        <v>4</v>
      </c>
      <c r="H282" s="9">
        <f t="shared" si="20"/>
        <v>49155.75</v>
      </c>
      <c r="I282" s="2" t="s">
        <v>7</v>
      </c>
      <c r="J282" s="6">
        <v>147467.25</v>
      </c>
      <c r="K282" s="2">
        <v>-49155.75</v>
      </c>
      <c r="L282" s="2">
        <v>-49155.75</v>
      </c>
      <c r="M282" s="2">
        <v>-2461</v>
      </c>
    </row>
    <row r="340" spans="1:27" s="4" customFormat="1" x14ac:dyDescent="0.25">
      <c r="A340" s="2"/>
      <c r="B340" s="2"/>
      <c r="C340" s="2"/>
      <c r="D340" s="2"/>
      <c r="E340" s="2"/>
      <c r="F340" s="9"/>
      <c r="G340" s="2"/>
      <c r="H340" s="9"/>
      <c r="I340" s="2"/>
      <c r="J340" s="2"/>
      <c r="K340" s="2"/>
      <c r="L340" s="2"/>
      <c r="M340" s="2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425" spans="1:27" s="4" customFormat="1" x14ac:dyDescent="0.25">
      <c r="A425" s="2"/>
      <c r="B425" s="2"/>
      <c r="C425" s="2"/>
      <c r="D425" s="2"/>
      <c r="E425" s="2"/>
      <c r="F425" s="9"/>
      <c r="G425" s="2"/>
      <c r="H425" s="9"/>
      <c r="I425" s="2"/>
      <c r="J425" s="2"/>
      <c r="K425" s="2"/>
      <c r="L425" s="2"/>
      <c r="M425" s="2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30" spans="1:27" s="4" customFormat="1" x14ac:dyDescent="0.25">
      <c r="A430" s="2"/>
      <c r="B430" s="2"/>
      <c r="C430" s="2"/>
      <c r="D430" s="2"/>
      <c r="E430" s="2"/>
      <c r="F430" s="9"/>
      <c r="G430" s="2"/>
      <c r="H430" s="9"/>
      <c r="I430" s="2"/>
      <c r="J430" s="2"/>
      <c r="K430" s="2"/>
      <c r="L430" s="2"/>
      <c r="M430" s="2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42" spans="1:27" s="4" customFormat="1" x14ac:dyDescent="0.25">
      <c r="A442" s="2"/>
      <c r="B442" s="2"/>
      <c r="C442" s="2"/>
      <c r="D442" s="2"/>
      <c r="E442" s="2"/>
      <c r="F442" s="9"/>
      <c r="G442" s="2"/>
      <c r="H442" s="9"/>
      <c r="I442" s="2"/>
      <c r="J442" s="2"/>
      <c r="K442" s="2"/>
      <c r="L442" s="2"/>
      <c r="M442" s="2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87" spans="1:27" s="4" customFormat="1" x14ac:dyDescent="0.25">
      <c r="A487" s="2"/>
      <c r="B487" s="2"/>
      <c r="C487" s="2"/>
      <c r="D487" s="2"/>
      <c r="E487" s="2"/>
      <c r="F487" s="9"/>
      <c r="G487" s="2"/>
      <c r="H487" s="9"/>
      <c r="I487" s="2"/>
      <c r="J487" s="2"/>
      <c r="K487" s="2"/>
      <c r="L487" s="2"/>
      <c r="M487" s="2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563" spans="1:27" s="4" customFormat="1" x14ac:dyDescent="0.25">
      <c r="A563" s="2"/>
      <c r="B563" s="2"/>
      <c r="C563" s="2"/>
      <c r="D563" s="2"/>
      <c r="E563" s="2"/>
      <c r="F563" s="9"/>
      <c r="G563" s="2"/>
      <c r="H563" s="9"/>
      <c r="I563" s="2"/>
      <c r="J563" s="2"/>
      <c r="K563" s="2"/>
      <c r="L563" s="2"/>
      <c r="M563" s="2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s="4" customFormat="1" x14ac:dyDescent="0.25">
      <c r="A564" s="2"/>
      <c r="B564" s="2"/>
      <c r="C564" s="2"/>
      <c r="D564" s="2"/>
      <c r="E564" s="2"/>
      <c r="F564" s="9"/>
      <c r="G564" s="2"/>
      <c r="H564" s="9"/>
      <c r="I564" s="2"/>
      <c r="J564" s="2"/>
      <c r="K564" s="2"/>
      <c r="L564" s="2"/>
      <c r="M564" s="2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s="4" customFormat="1" x14ac:dyDescent="0.25">
      <c r="A565" s="2"/>
      <c r="B565" s="2"/>
      <c r="C565" s="2"/>
      <c r="D565" s="2"/>
      <c r="E565" s="2"/>
      <c r="F565" s="9"/>
      <c r="G565" s="2"/>
      <c r="H565" s="9"/>
      <c r="I565" s="2"/>
      <c r="J565" s="2"/>
      <c r="K565" s="2"/>
      <c r="L565" s="2"/>
      <c r="M565" s="2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</sheetData>
  <autoFilter ref="A1:M282" xr:uid="{00000000-0009-0000-0000-000000000000}">
    <sortState xmlns:xlrd2="http://schemas.microsoft.com/office/spreadsheetml/2017/richdata2" ref="A2:M282">
      <sortCondition ref="A1:A282"/>
    </sortState>
  </autoFilter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5"/>
  <sheetViews>
    <sheetView topLeftCell="L1" workbookViewId="0">
      <selection activeCell="Q33" sqref="Q33"/>
    </sheetView>
  </sheetViews>
  <sheetFormatPr baseColWidth="10" defaultRowHeight="15" x14ac:dyDescent="0.25"/>
  <cols>
    <col min="1" max="1" width="10.42578125" style="2" bestFit="1" customWidth="1"/>
    <col min="2" max="3" width="10.42578125" style="2" customWidth="1"/>
    <col min="4" max="4" width="60" style="2" bestFit="1" customWidth="1"/>
    <col min="5" max="5" width="16.7109375" style="2" bestFit="1" customWidth="1"/>
    <col min="6" max="6" width="15.5703125" style="9" bestFit="1" customWidth="1"/>
    <col min="7" max="7" width="15.42578125" style="2" customWidth="1"/>
    <col min="8" max="8" width="14.28515625" style="9" bestFit="1" customWidth="1"/>
    <col min="9" max="9" width="11.140625" style="2" bestFit="1" customWidth="1"/>
    <col min="10" max="10" width="10" style="2" bestFit="1" customWidth="1"/>
    <col min="11" max="11" width="9.85546875" style="2" bestFit="1" customWidth="1"/>
    <col min="12" max="12" width="11.42578125" style="2" bestFit="1" customWidth="1"/>
    <col min="13" max="13" width="9.7109375" style="2" bestFit="1" customWidth="1"/>
    <col min="15" max="15" width="18.7109375" bestFit="1" customWidth="1"/>
    <col min="16" max="16" width="23.28515625" bestFit="1" customWidth="1"/>
    <col min="17" max="17" width="9.42578125" bestFit="1" customWidth="1"/>
    <col min="18" max="18" width="10.140625" bestFit="1" customWidth="1"/>
    <col min="19" max="19" width="9.42578125" bestFit="1" customWidth="1"/>
    <col min="20" max="20" width="12.140625" bestFit="1" customWidth="1"/>
    <col min="21" max="21" width="17.5703125" bestFit="1" customWidth="1"/>
    <col min="22" max="22" width="8.42578125" bestFit="1" customWidth="1"/>
    <col min="23" max="23" width="16.42578125" bestFit="1" customWidth="1"/>
    <col min="24" max="24" width="5.85546875" bestFit="1" customWidth="1"/>
    <col min="25" max="25" width="14.7109375" bestFit="1" customWidth="1"/>
    <col min="26" max="26" width="8.42578125" bestFit="1" customWidth="1"/>
    <col min="27" max="27" width="13.42578125" bestFit="1" customWidth="1"/>
    <col min="28" max="28" width="19.140625" bestFit="1" customWidth="1"/>
    <col min="29" max="29" width="17.85546875" bestFit="1" customWidth="1"/>
    <col min="30" max="30" width="19.140625" bestFit="1" customWidth="1"/>
    <col min="31" max="31" width="17.85546875" bestFit="1" customWidth="1"/>
    <col min="32" max="32" width="19.140625" bestFit="1" customWidth="1"/>
    <col min="33" max="33" width="17.85546875" bestFit="1" customWidth="1"/>
    <col min="34" max="34" width="19.140625" bestFit="1" customWidth="1"/>
    <col min="35" max="35" width="17.85546875" bestFit="1" customWidth="1"/>
    <col min="36" max="36" width="19.140625" bestFit="1" customWidth="1"/>
    <col min="37" max="37" width="17.85546875" bestFit="1" customWidth="1"/>
    <col min="38" max="38" width="24.140625" bestFit="1" customWidth="1"/>
    <col min="39" max="39" width="22.85546875" bestFit="1" customWidth="1"/>
  </cols>
  <sheetData>
    <row r="1" spans="1:27" x14ac:dyDescent="0.25">
      <c r="A1" s="5" t="s">
        <v>0</v>
      </c>
      <c r="B1" s="5" t="s">
        <v>457</v>
      </c>
      <c r="C1" s="5" t="s">
        <v>458</v>
      </c>
      <c r="D1" s="5" t="s">
        <v>1</v>
      </c>
      <c r="E1" s="5" t="s">
        <v>453</v>
      </c>
      <c r="F1" s="8" t="s">
        <v>455</v>
      </c>
      <c r="G1" s="5" t="s">
        <v>456</v>
      </c>
      <c r="H1" s="8" t="s">
        <v>454</v>
      </c>
      <c r="I1" s="5" t="s">
        <v>4</v>
      </c>
      <c r="J1" s="5" t="s">
        <v>445</v>
      </c>
      <c r="K1" s="5" t="s">
        <v>446</v>
      </c>
      <c r="L1" s="5" t="s">
        <v>447</v>
      </c>
      <c r="M1" s="5" t="s">
        <v>448</v>
      </c>
    </row>
    <row r="2" spans="1:27" x14ac:dyDescent="0.25">
      <c r="A2" s="3">
        <v>42950</v>
      </c>
      <c r="B2" s="7">
        <f>+YEAR(A2)</f>
        <v>2017</v>
      </c>
      <c r="C2" s="7">
        <f>+MONTH(A2)</f>
        <v>8</v>
      </c>
      <c r="D2" s="2" t="s">
        <v>48</v>
      </c>
      <c r="E2" s="2" t="s">
        <v>51</v>
      </c>
      <c r="F2" s="9">
        <v>39711</v>
      </c>
      <c r="G2" s="2">
        <f>+IF(E2="Cable",3,4)</f>
        <v>4</v>
      </c>
      <c r="H2" s="9">
        <f>+F2/G2</f>
        <v>9927.75</v>
      </c>
      <c r="I2" s="2" t="s">
        <v>7</v>
      </c>
      <c r="J2" s="6">
        <v>-9927.75</v>
      </c>
      <c r="K2" s="2">
        <v>-9927.75</v>
      </c>
      <c r="L2" s="2">
        <v>29783.25</v>
      </c>
      <c r="M2" s="2">
        <v>-9927.75</v>
      </c>
    </row>
    <row r="3" spans="1:27" x14ac:dyDescent="0.25">
      <c r="A3" s="3">
        <v>42962</v>
      </c>
      <c r="B3" s="7">
        <f t="shared" ref="B3:B66" si="0">+YEAR(A3)</f>
        <v>2017</v>
      </c>
      <c r="C3" s="7">
        <f t="shared" ref="C3:C66" si="1">+MONTH(A3)</f>
        <v>8</v>
      </c>
      <c r="D3" s="2" t="s">
        <v>51</v>
      </c>
      <c r="E3" s="2" t="s">
        <v>51</v>
      </c>
      <c r="F3" s="9">
        <v>30780</v>
      </c>
      <c r="G3" s="2">
        <f t="shared" ref="G3:G66" si="2">+IF(E3="Cable",3,4)</f>
        <v>4</v>
      </c>
      <c r="H3" s="9">
        <f t="shared" ref="H3:H66" si="3">+F3/G3</f>
        <v>7695</v>
      </c>
      <c r="I3" s="2" t="s">
        <v>7</v>
      </c>
      <c r="J3" s="6">
        <v>-7695</v>
      </c>
      <c r="K3" s="2">
        <v>-7695</v>
      </c>
      <c r="L3" s="2">
        <v>23085</v>
      </c>
      <c r="M3" s="2">
        <v>-7695</v>
      </c>
      <c r="O3" s="10" t="s">
        <v>462</v>
      </c>
      <c r="P3" s="10" t="s">
        <v>461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25">
      <c r="A4" s="3">
        <v>42964</v>
      </c>
      <c r="B4" s="7">
        <f t="shared" si="0"/>
        <v>2017</v>
      </c>
      <c r="C4" s="7">
        <f t="shared" si="1"/>
        <v>8</v>
      </c>
      <c r="D4" s="2" t="s">
        <v>56</v>
      </c>
      <c r="E4" s="2" t="s">
        <v>450</v>
      </c>
      <c r="F4" s="9">
        <v>23022</v>
      </c>
      <c r="G4" s="2">
        <f t="shared" si="2"/>
        <v>4</v>
      </c>
      <c r="H4" s="9">
        <f t="shared" si="3"/>
        <v>5755.5</v>
      </c>
      <c r="I4" s="2" t="s">
        <v>7</v>
      </c>
      <c r="J4" s="6">
        <v>-5755.5</v>
      </c>
      <c r="K4" s="2">
        <v>-5755.5</v>
      </c>
      <c r="L4" s="2">
        <v>-5755.5</v>
      </c>
      <c r="M4" s="2">
        <v>17266.5</v>
      </c>
      <c r="O4" s="10" t="s">
        <v>459</v>
      </c>
      <c r="P4" s="11" t="s">
        <v>139</v>
      </c>
      <c r="Q4" s="11" t="s">
        <v>17</v>
      </c>
      <c r="R4" s="11" t="s">
        <v>312</v>
      </c>
      <c r="S4" s="11" t="s">
        <v>449</v>
      </c>
      <c r="T4" s="11" t="s">
        <v>451</v>
      </c>
      <c r="U4" s="11" t="s">
        <v>452</v>
      </c>
      <c r="V4" s="11" t="s">
        <v>160</v>
      </c>
      <c r="W4" s="11" t="s">
        <v>91</v>
      </c>
      <c r="X4" s="11" t="s">
        <v>162</v>
      </c>
      <c r="Y4" s="11" t="s">
        <v>51</v>
      </c>
      <c r="Z4" s="11" t="s">
        <v>450</v>
      </c>
      <c r="AA4" s="11" t="s">
        <v>460</v>
      </c>
    </row>
    <row r="5" spans="1:27" x14ac:dyDescent="0.25">
      <c r="A5" s="3">
        <v>42970</v>
      </c>
      <c r="B5" s="7">
        <f t="shared" si="0"/>
        <v>2017</v>
      </c>
      <c r="C5" s="7">
        <f t="shared" si="1"/>
        <v>8</v>
      </c>
      <c r="D5" s="2" t="s">
        <v>61</v>
      </c>
      <c r="E5" s="2" t="s">
        <v>51</v>
      </c>
      <c r="F5" s="9">
        <v>590</v>
      </c>
      <c r="G5" s="2">
        <f t="shared" si="2"/>
        <v>4</v>
      </c>
      <c r="H5" s="9">
        <f t="shared" si="3"/>
        <v>147.5</v>
      </c>
      <c r="I5" s="2" t="s">
        <v>7</v>
      </c>
      <c r="J5" s="6">
        <v>-147.5</v>
      </c>
      <c r="K5" s="2">
        <v>-147.5</v>
      </c>
      <c r="L5" s="2">
        <v>442.5</v>
      </c>
      <c r="M5" s="2">
        <v>-147.5</v>
      </c>
      <c r="O5" s="12">
        <v>2017</v>
      </c>
      <c r="P5" s="14">
        <v>22233</v>
      </c>
      <c r="Q5" s="14">
        <v>174000</v>
      </c>
      <c r="R5" s="14">
        <v>4895.5</v>
      </c>
      <c r="S5" s="14">
        <v>61213.333333333336</v>
      </c>
      <c r="T5" s="14">
        <v>13162.5</v>
      </c>
      <c r="U5" s="14"/>
      <c r="V5" s="14">
        <v>12506.25</v>
      </c>
      <c r="W5" s="14">
        <v>243648.25</v>
      </c>
      <c r="X5" s="14"/>
      <c r="Y5" s="14">
        <v>168384.5</v>
      </c>
      <c r="Z5" s="14">
        <v>23745.5</v>
      </c>
      <c r="AA5" s="14">
        <v>723788.83333333337</v>
      </c>
    </row>
    <row r="6" spans="1:27" x14ac:dyDescent="0.25">
      <c r="A6" s="3">
        <v>42971</v>
      </c>
      <c r="B6" s="7">
        <f t="shared" si="0"/>
        <v>2017</v>
      </c>
      <c r="C6" s="7">
        <f t="shared" si="1"/>
        <v>8</v>
      </c>
      <c r="D6" s="2" t="s">
        <v>62</v>
      </c>
      <c r="E6" s="2" t="s">
        <v>91</v>
      </c>
      <c r="F6" s="9">
        <v>77470</v>
      </c>
      <c r="G6" s="2">
        <f t="shared" si="2"/>
        <v>4</v>
      </c>
      <c r="H6" s="9">
        <f t="shared" si="3"/>
        <v>19367.5</v>
      </c>
      <c r="I6" s="2" t="s">
        <v>7</v>
      </c>
      <c r="J6" s="6">
        <v>-19367.5</v>
      </c>
      <c r="K6" s="2">
        <v>58102.5</v>
      </c>
      <c r="L6" s="2">
        <v>-19367.5</v>
      </c>
      <c r="M6" s="2">
        <v>-19367.5</v>
      </c>
      <c r="O6" s="13">
        <v>8</v>
      </c>
      <c r="P6" s="14"/>
      <c r="Q6" s="14">
        <v>46500</v>
      </c>
      <c r="R6" s="14"/>
      <c r="S6" s="14">
        <v>14174.333333333334</v>
      </c>
      <c r="T6" s="14"/>
      <c r="U6" s="14"/>
      <c r="V6" s="14"/>
      <c r="W6" s="14">
        <v>19367.5</v>
      </c>
      <c r="X6" s="14"/>
      <c r="Y6" s="14">
        <v>45533.25</v>
      </c>
      <c r="Z6" s="14">
        <v>5755.5</v>
      </c>
      <c r="AA6" s="14">
        <v>131330.58333333334</v>
      </c>
    </row>
    <row r="7" spans="1:27" x14ac:dyDescent="0.25">
      <c r="A7" s="3">
        <v>42972</v>
      </c>
      <c r="B7" s="7">
        <f t="shared" si="0"/>
        <v>2017</v>
      </c>
      <c r="C7" s="7">
        <f t="shared" si="1"/>
        <v>8</v>
      </c>
      <c r="D7" s="2" t="s">
        <v>64</v>
      </c>
      <c r="E7" s="2" t="s">
        <v>51</v>
      </c>
      <c r="F7" s="9">
        <v>7135</v>
      </c>
      <c r="G7" s="2">
        <f t="shared" si="2"/>
        <v>4</v>
      </c>
      <c r="H7" s="9">
        <f t="shared" si="3"/>
        <v>1783.75</v>
      </c>
      <c r="I7" s="2" t="s">
        <v>7</v>
      </c>
      <c r="J7" s="6">
        <v>-1783.75</v>
      </c>
      <c r="K7" s="2">
        <v>5351.25</v>
      </c>
      <c r="L7" s="2">
        <v>-1783.75</v>
      </c>
      <c r="M7" s="2">
        <v>-1783.75</v>
      </c>
      <c r="O7" s="13">
        <v>9</v>
      </c>
      <c r="P7" s="14">
        <v>8573</v>
      </c>
      <c r="Q7" s="14">
        <v>30000</v>
      </c>
      <c r="R7" s="14"/>
      <c r="S7" s="14">
        <v>11220</v>
      </c>
      <c r="T7" s="14">
        <v>4887.5</v>
      </c>
      <c r="U7" s="14"/>
      <c r="V7" s="14">
        <v>9159.5</v>
      </c>
      <c r="W7" s="14">
        <v>54924</v>
      </c>
      <c r="X7" s="14"/>
      <c r="Y7" s="14">
        <v>17201</v>
      </c>
      <c r="Z7" s="14">
        <v>4247.5</v>
      </c>
      <c r="AA7" s="14">
        <v>140212.5</v>
      </c>
    </row>
    <row r="8" spans="1:27" x14ac:dyDescent="0.25">
      <c r="A8" s="3">
        <v>42973</v>
      </c>
      <c r="B8" s="7">
        <f t="shared" si="0"/>
        <v>2017</v>
      </c>
      <c r="C8" s="7">
        <f t="shared" si="1"/>
        <v>8</v>
      </c>
      <c r="D8" s="2" t="s">
        <v>66</v>
      </c>
      <c r="E8" s="2" t="s">
        <v>51</v>
      </c>
      <c r="F8" s="9">
        <v>10192</v>
      </c>
      <c r="G8" s="2">
        <f t="shared" si="2"/>
        <v>4</v>
      </c>
      <c r="H8" s="9">
        <f t="shared" si="3"/>
        <v>2548</v>
      </c>
      <c r="I8" s="2" t="s">
        <v>7</v>
      </c>
      <c r="J8" s="6">
        <v>-2548</v>
      </c>
      <c r="K8" s="2">
        <v>-2548</v>
      </c>
      <c r="L8" s="2">
        <v>-2548</v>
      </c>
      <c r="M8" s="2">
        <v>7644</v>
      </c>
      <c r="O8" s="13">
        <v>10</v>
      </c>
      <c r="P8" s="14">
        <v>4412.5</v>
      </c>
      <c r="Q8" s="14">
        <v>37500</v>
      </c>
      <c r="R8" s="14">
        <v>4895.5</v>
      </c>
      <c r="S8" s="14">
        <v>13379</v>
      </c>
      <c r="T8" s="14">
        <v>2537.5</v>
      </c>
      <c r="U8" s="14"/>
      <c r="V8" s="14"/>
      <c r="W8" s="14">
        <v>59109.5</v>
      </c>
      <c r="X8" s="14"/>
      <c r="Y8" s="14">
        <v>42161.75</v>
      </c>
      <c r="Z8" s="14">
        <v>4247.5</v>
      </c>
      <c r="AA8" s="14">
        <v>168243.25</v>
      </c>
    </row>
    <row r="9" spans="1:27" x14ac:dyDescent="0.25">
      <c r="A9" s="3">
        <v>42975</v>
      </c>
      <c r="B9" s="7">
        <f t="shared" si="0"/>
        <v>2017</v>
      </c>
      <c r="C9" s="7">
        <f t="shared" si="1"/>
        <v>8</v>
      </c>
      <c r="D9" s="2" t="s">
        <v>68</v>
      </c>
      <c r="E9" s="2" t="s">
        <v>51</v>
      </c>
      <c r="F9" s="9">
        <v>86836</v>
      </c>
      <c r="G9" s="2">
        <f t="shared" si="2"/>
        <v>4</v>
      </c>
      <c r="H9" s="9">
        <f t="shared" si="3"/>
        <v>21709</v>
      </c>
      <c r="I9" s="2" t="s">
        <v>7</v>
      </c>
      <c r="J9" s="6">
        <v>65127</v>
      </c>
      <c r="K9" s="2">
        <v>-21709</v>
      </c>
      <c r="L9" s="2">
        <v>-21709</v>
      </c>
      <c r="M9" s="2">
        <v>-21709</v>
      </c>
      <c r="O9" s="13">
        <v>11</v>
      </c>
      <c r="P9" s="14">
        <v>4717.5</v>
      </c>
      <c r="Q9" s="14">
        <v>30000</v>
      </c>
      <c r="R9" s="14"/>
      <c r="S9" s="14">
        <v>11220</v>
      </c>
      <c r="T9" s="14">
        <v>2925</v>
      </c>
      <c r="U9" s="14"/>
      <c r="V9" s="14">
        <v>3346.75</v>
      </c>
      <c r="W9" s="14">
        <v>58020</v>
      </c>
      <c r="X9" s="14"/>
      <c r="Y9" s="14">
        <v>44219.25</v>
      </c>
      <c r="Z9" s="14">
        <v>4247.5</v>
      </c>
      <c r="AA9" s="14">
        <v>158696</v>
      </c>
    </row>
    <row r="10" spans="1:27" x14ac:dyDescent="0.25">
      <c r="A10" s="3">
        <v>42975</v>
      </c>
      <c r="B10" s="7">
        <f t="shared" si="0"/>
        <v>2017</v>
      </c>
      <c r="C10" s="7">
        <f t="shared" si="1"/>
        <v>8</v>
      </c>
      <c r="D10" s="2" t="s">
        <v>70</v>
      </c>
      <c r="E10" s="2" t="s">
        <v>51</v>
      </c>
      <c r="F10" s="9">
        <v>5999</v>
      </c>
      <c r="G10" s="2">
        <f t="shared" si="2"/>
        <v>4</v>
      </c>
      <c r="H10" s="9">
        <f t="shared" si="3"/>
        <v>1499.75</v>
      </c>
      <c r="I10" s="2" t="s">
        <v>7</v>
      </c>
      <c r="J10" s="6">
        <v>-1499.75</v>
      </c>
      <c r="K10" s="2">
        <v>-1499.75</v>
      </c>
      <c r="L10" s="2">
        <v>4499.25</v>
      </c>
      <c r="M10" s="2">
        <v>-1499.75</v>
      </c>
      <c r="O10" s="13">
        <v>12</v>
      </c>
      <c r="P10" s="14">
        <v>4530</v>
      </c>
      <c r="Q10" s="14">
        <v>30000</v>
      </c>
      <c r="R10" s="14"/>
      <c r="S10" s="14">
        <v>11220</v>
      </c>
      <c r="T10" s="14">
        <v>2812.5</v>
      </c>
      <c r="U10" s="14"/>
      <c r="V10" s="14"/>
      <c r="W10" s="14">
        <v>52227.25</v>
      </c>
      <c r="X10" s="14"/>
      <c r="Y10" s="14">
        <v>19269.25</v>
      </c>
      <c r="Z10" s="14">
        <v>5247.5</v>
      </c>
      <c r="AA10" s="14">
        <v>125306.5</v>
      </c>
    </row>
    <row r="11" spans="1:27" x14ac:dyDescent="0.25">
      <c r="A11" s="3">
        <v>42978</v>
      </c>
      <c r="B11" s="7">
        <f t="shared" si="0"/>
        <v>2017</v>
      </c>
      <c r="C11" s="7">
        <f t="shared" si="1"/>
        <v>8</v>
      </c>
      <c r="D11" s="2" t="s">
        <v>74</v>
      </c>
      <c r="E11" s="2" t="s">
        <v>51</v>
      </c>
      <c r="F11" s="9">
        <v>890</v>
      </c>
      <c r="G11" s="2">
        <f t="shared" si="2"/>
        <v>4</v>
      </c>
      <c r="H11" s="9">
        <f t="shared" si="3"/>
        <v>222.5</v>
      </c>
      <c r="I11" s="2" t="s">
        <v>7</v>
      </c>
      <c r="J11" s="6">
        <v>-222.5</v>
      </c>
      <c r="K11" s="2">
        <v>667.5</v>
      </c>
      <c r="L11" s="2">
        <v>-222.5</v>
      </c>
      <c r="M11" s="2">
        <v>-222.5</v>
      </c>
      <c r="O11" s="12">
        <v>2018</v>
      </c>
      <c r="P11" s="14">
        <v>60870</v>
      </c>
      <c r="Q11" s="14">
        <v>375325</v>
      </c>
      <c r="R11" s="14">
        <v>55657.5</v>
      </c>
      <c r="S11" s="14">
        <v>160717.33333333334</v>
      </c>
      <c r="T11" s="14">
        <v>48677.5</v>
      </c>
      <c r="U11" s="14">
        <v>120000</v>
      </c>
      <c r="V11" s="14">
        <v>11255.75</v>
      </c>
      <c r="W11" s="14">
        <v>625891.75</v>
      </c>
      <c r="X11" s="14">
        <v>795</v>
      </c>
      <c r="Y11" s="14">
        <v>254729</v>
      </c>
      <c r="Z11" s="14">
        <v>53342.25</v>
      </c>
      <c r="AA11" s="14">
        <v>1767261.0833333335</v>
      </c>
    </row>
    <row r="12" spans="1:27" x14ac:dyDescent="0.25">
      <c r="A12" s="3">
        <v>42978</v>
      </c>
      <c r="B12" s="7">
        <f t="shared" si="0"/>
        <v>2017</v>
      </c>
      <c r="C12" s="7">
        <f t="shared" si="1"/>
        <v>8</v>
      </c>
      <c r="D12" s="2" t="s">
        <v>77</v>
      </c>
      <c r="E12" s="2" t="s">
        <v>17</v>
      </c>
      <c r="F12" s="9">
        <v>186000</v>
      </c>
      <c r="G12" s="2">
        <f t="shared" si="2"/>
        <v>4</v>
      </c>
      <c r="H12" s="9">
        <f t="shared" si="3"/>
        <v>46500</v>
      </c>
      <c r="I12" s="2" t="s">
        <v>7</v>
      </c>
      <c r="J12" s="6">
        <v>-46500</v>
      </c>
      <c r="K12" s="2">
        <v>139500</v>
      </c>
      <c r="L12" s="2">
        <v>-46500</v>
      </c>
      <c r="M12" s="2">
        <v>-46500</v>
      </c>
      <c r="O12" s="13">
        <v>1</v>
      </c>
      <c r="P12" s="14">
        <v>3680</v>
      </c>
      <c r="Q12" s="14">
        <v>31000</v>
      </c>
      <c r="R12" s="14"/>
      <c r="S12" s="14">
        <v>11220</v>
      </c>
      <c r="T12" s="14">
        <v>4112.5</v>
      </c>
      <c r="U12" s="14">
        <v>10000</v>
      </c>
      <c r="V12" s="14"/>
      <c r="W12" s="14">
        <v>52512.25</v>
      </c>
      <c r="X12" s="14"/>
      <c r="Y12" s="14">
        <v>26285</v>
      </c>
      <c r="Z12" s="14">
        <v>5247.5</v>
      </c>
      <c r="AA12" s="14">
        <v>144057.25</v>
      </c>
    </row>
    <row r="13" spans="1:27" x14ac:dyDescent="0.25">
      <c r="A13" s="3">
        <v>42978</v>
      </c>
      <c r="B13" s="7">
        <f t="shared" si="0"/>
        <v>2017</v>
      </c>
      <c r="C13" s="7">
        <f t="shared" si="1"/>
        <v>8</v>
      </c>
      <c r="D13" s="2" t="s">
        <v>78</v>
      </c>
      <c r="E13" s="2" t="s">
        <v>449</v>
      </c>
      <c r="F13" s="9">
        <v>42523</v>
      </c>
      <c r="G13" s="2">
        <f t="shared" si="2"/>
        <v>3</v>
      </c>
      <c r="H13" s="9">
        <f t="shared" si="3"/>
        <v>14174.333333333334</v>
      </c>
      <c r="I13" s="2" t="s">
        <v>7</v>
      </c>
      <c r="J13" s="6">
        <v>-14174.34</v>
      </c>
      <c r="K13" s="2">
        <v>-14174.33</v>
      </c>
      <c r="L13" s="2">
        <v>-14174.33</v>
      </c>
      <c r="M13" s="2">
        <v>42523</v>
      </c>
      <c r="O13" s="13">
        <v>2</v>
      </c>
      <c r="P13" s="14">
        <v>6235</v>
      </c>
      <c r="Q13" s="14">
        <v>23325</v>
      </c>
      <c r="R13" s="14"/>
      <c r="S13" s="14">
        <v>18258.666666666668</v>
      </c>
      <c r="T13" s="14">
        <v>4150</v>
      </c>
      <c r="U13" s="14">
        <v>10000</v>
      </c>
      <c r="V13" s="14"/>
      <c r="W13" s="14">
        <v>54908.75</v>
      </c>
      <c r="X13" s="14"/>
      <c r="Y13" s="14">
        <v>10161.75</v>
      </c>
      <c r="Z13" s="14"/>
      <c r="AA13" s="14">
        <v>127039.16666666667</v>
      </c>
    </row>
    <row r="14" spans="1:27" x14ac:dyDescent="0.25">
      <c r="A14" s="3">
        <v>42980</v>
      </c>
      <c r="B14" s="7">
        <f t="shared" si="0"/>
        <v>2017</v>
      </c>
      <c r="C14" s="7">
        <f t="shared" si="1"/>
        <v>9</v>
      </c>
      <c r="D14" s="2" t="s">
        <v>80</v>
      </c>
      <c r="E14" s="2" t="s">
        <v>51</v>
      </c>
      <c r="F14" s="9">
        <v>2300</v>
      </c>
      <c r="G14" s="2">
        <f t="shared" si="2"/>
        <v>4</v>
      </c>
      <c r="H14" s="9">
        <f t="shared" si="3"/>
        <v>575</v>
      </c>
      <c r="I14" s="2" t="s">
        <v>7</v>
      </c>
      <c r="J14" s="6">
        <v>-575</v>
      </c>
      <c r="K14" s="2">
        <v>-575</v>
      </c>
      <c r="L14" s="2">
        <v>1725</v>
      </c>
      <c r="M14" s="2">
        <v>-575</v>
      </c>
      <c r="O14" s="13">
        <v>3</v>
      </c>
      <c r="P14" s="14">
        <v>8612.5</v>
      </c>
      <c r="Q14" s="14">
        <v>30000</v>
      </c>
      <c r="R14" s="14"/>
      <c r="S14" s="14">
        <v>11220</v>
      </c>
      <c r="T14" s="14">
        <v>3325</v>
      </c>
      <c r="U14" s="14">
        <v>10000</v>
      </c>
      <c r="V14" s="14">
        <v>2784.25</v>
      </c>
      <c r="W14" s="14">
        <v>44862.25</v>
      </c>
      <c r="X14" s="14"/>
      <c r="Y14" s="14">
        <v>25900.5</v>
      </c>
      <c r="Z14" s="14">
        <v>5279</v>
      </c>
      <c r="AA14" s="14">
        <v>141983.5</v>
      </c>
    </row>
    <row r="15" spans="1:27" x14ac:dyDescent="0.25">
      <c r="A15" s="3">
        <v>42982</v>
      </c>
      <c r="B15" s="7">
        <f t="shared" si="0"/>
        <v>2017</v>
      </c>
      <c r="C15" s="7">
        <f t="shared" si="1"/>
        <v>9</v>
      </c>
      <c r="D15" s="2" t="s">
        <v>81</v>
      </c>
      <c r="E15" s="2" t="s">
        <v>51</v>
      </c>
      <c r="F15" s="9">
        <v>18800</v>
      </c>
      <c r="G15" s="2">
        <f t="shared" si="2"/>
        <v>4</v>
      </c>
      <c r="H15" s="9">
        <f t="shared" si="3"/>
        <v>4700</v>
      </c>
      <c r="I15" s="2" t="s">
        <v>7</v>
      </c>
      <c r="J15" s="6">
        <v>-4700</v>
      </c>
      <c r="K15" s="2">
        <v>-4700</v>
      </c>
      <c r="L15" s="2">
        <v>-4700</v>
      </c>
      <c r="M15" s="2">
        <v>14100</v>
      </c>
      <c r="O15" s="13">
        <v>4</v>
      </c>
      <c r="P15" s="14">
        <v>4142.5</v>
      </c>
      <c r="Q15" s="14">
        <v>37500</v>
      </c>
      <c r="R15" s="14"/>
      <c r="S15" s="14">
        <v>11220</v>
      </c>
      <c r="T15" s="14">
        <v>4074.25</v>
      </c>
      <c r="U15" s="14">
        <v>10000</v>
      </c>
      <c r="V15" s="14">
        <v>1875</v>
      </c>
      <c r="W15" s="14">
        <v>55288.75</v>
      </c>
      <c r="X15" s="14"/>
      <c r="Y15" s="14">
        <v>35838.5</v>
      </c>
      <c r="Z15" s="14">
        <v>5279</v>
      </c>
      <c r="AA15" s="14">
        <v>165218</v>
      </c>
    </row>
    <row r="16" spans="1:27" x14ac:dyDescent="0.25">
      <c r="A16" s="3">
        <v>42986</v>
      </c>
      <c r="B16" s="7">
        <f t="shared" si="0"/>
        <v>2017</v>
      </c>
      <c r="C16" s="7">
        <f t="shared" si="1"/>
        <v>9</v>
      </c>
      <c r="D16" s="2" t="s">
        <v>83</v>
      </c>
      <c r="E16" s="2" t="s">
        <v>51</v>
      </c>
      <c r="F16" s="9">
        <v>3780</v>
      </c>
      <c r="G16" s="2">
        <f t="shared" si="2"/>
        <v>4</v>
      </c>
      <c r="H16" s="9">
        <f t="shared" si="3"/>
        <v>945</v>
      </c>
      <c r="I16" s="2" t="s">
        <v>7</v>
      </c>
      <c r="J16" s="6">
        <v>-945</v>
      </c>
      <c r="K16" s="2">
        <v>-945</v>
      </c>
      <c r="L16" s="2">
        <v>2835</v>
      </c>
      <c r="M16" s="2">
        <v>-945</v>
      </c>
      <c r="O16" s="13">
        <v>5</v>
      </c>
      <c r="P16" s="14">
        <v>4457.5</v>
      </c>
      <c r="Q16" s="14">
        <v>30000</v>
      </c>
      <c r="R16" s="14">
        <v>6501</v>
      </c>
      <c r="S16" s="14">
        <v>19758.666666666668</v>
      </c>
      <c r="T16" s="14">
        <v>4175</v>
      </c>
      <c r="U16" s="14">
        <v>10000</v>
      </c>
      <c r="V16" s="14">
        <v>929.75</v>
      </c>
      <c r="W16" s="14">
        <v>55690.5</v>
      </c>
      <c r="X16" s="14"/>
      <c r="Y16" s="14">
        <v>21131.25</v>
      </c>
      <c r="Z16" s="14"/>
      <c r="AA16" s="14">
        <v>152643.66666666669</v>
      </c>
    </row>
    <row r="17" spans="1:27" x14ac:dyDescent="0.25">
      <c r="A17" s="3">
        <v>42988</v>
      </c>
      <c r="B17" s="7">
        <f t="shared" si="0"/>
        <v>2017</v>
      </c>
      <c r="C17" s="7">
        <f t="shared" si="1"/>
        <v>9</v>
      </c>
      <c r="D17" s="2" t="s">
        <v>85</v>
      </c>
      <c r="E17" s="2" t="s">
        <v>51</v>
      </c>
      <c r="F17" s="9">
        <v>11373</v>
      </c>
      <c r="G17" s="2">
        <f t="shared" si="2"/>
        <v>4</v>
      </c>
      <c r="H17" s="9">
        <f t="shared" si="3"/>
        <v>2843.25</v>
      </c>
      <c r="I17" s="2" t="s">
        <v>7</v>
      </c>
      <c r="J17" s="6">
        <v>-2843.25</v>
      </c>
      <c r="K17" s="2">
        <v>-2843.25</v>
      </c>
      <c r="L17" s="2">
        <v>8529.75</v>
      </c>
      <c r="M17" s="2">
        <v>-2843.25</v>
      </c>
      <c r="O17" s="13">
        <v>6</v>
      </c>
      <c r="P17" s="14">
        <v>5505</v>
      </c>
      <c r="Q17" s="14">
        <v>30000</v>
      </c>
      <c r="R17" s="14">
        <v>10597.75</v>
      </c>
      <c r="S17" s="14">
        <v>12720</v>
      </c>
      <c r="T17" s="14">
        <v>4317.5</v>
      </c>
      <c r="U17" s="14">
        <v>10000</v>
      </c>
      <c r="V17" s="14"/>
      <c r="W17" s="14">
        <v>61035.5</v>
      </c>
      <c r="X17" s="14"/>
      <c r="Y17" s="14">
        <v>24454.75</v>
      </c>
      <c r="Z17" s="14">
        <v>5279</v>
      </c>
      <c r="AA17" s="14">
        <v>163909.5</v>
      </c>
    </row>
    <row r="18" spans="1:27" x14ac:dyDescent="0.25">
      <c r="A18" s="3">
        <v>42989</v>
      </c>
      <c r="B18" s="7">
        <f t="shared" si="0"/>
        <v>2017</v>
      </c>
      <c r="C18" s="7">
        <f t="shared" si="1"/>
        <v>9</v>
      </c>
      <c r="D18" s="2" t="s">
        <v>78</v>
      </c>
      <c r="E18" s="2" t="s">
        <v>449</v>
      </c>
      <c r="F18" s="9">
        <v>33660</v>
      </c>
      <c r="G18" s="2">
        <f t="shared" si="2"/>
        <v>3</v>
      </c>
      <c r="H18" s="9">
        <f t="shared" si="3"/>
        <v>11220</v>
      </c>
      <c r="I18" s="2" t="s">
        <v>7</v>
      </c>
      <c r="J18" s="6">
        <v>-11220</v>
      </c>
      <c r="K18" s="2">
        <v>-11220</v>
      </c>
      <c r="L18" s="2">
        <v>-11220</v>
      </c>
      <c r="M18" s="2">
        <v>33660</v>
      </c>
      <c r="O18" s="13">
        <v>7</v>
      </c>
      <c r="P18" s="14">
        <v>4365</v>
      </c>
      <c r="Q18" s="14">
        <v>30250</v>
      </c>
      <c r="R18" s="14">
        <v>3512.5</v>
      </c>
      <c r="S18" s="14">
        <v>12720</v>
      </c>
      <c r="T18" s="14">
        <v>5253.5</v>
      </c>
      <c r="U18" s="14">
        <v>10000</v>
      </c>
      <c r="V18" s="14">
        <v>3638</v>
      </c>
      <c r="W18" s="14">
        <v>61233.75</v>
      </c>
      <c r="X18" s="14">
        <v>795</v>
      </c>
      <c r="Y18" s="14">
        <v>20416.75</v>
      </c>
      <c r="Z18" s="14">
        <v>5466.5</v>
      </c>
      <c r="AA18" s="14">
        <v>157651</v>
      </c>
    </row>
    <row r="19" spans="1:27" x14ac:dyDescent="0.25">
      <c r="A19" s="3">
        <v>42989</v>
      </c>
      <c r="B19" s="7">
        <f t="shared" si="0"/>
        <v>2017</v>
      </c>
      <c r="C19" s="7">
        <f t="shared" si="1"/>
        <v>9</v>
      </c>
      <c r="D19" s="2" t="s">
        <v>87</v>
      </c>
      <c r="E19" s="2" t="s">
        <v>51</v>
      </c>
      <c r="F19" s="9">
        <v>5572</v>
      </c>
      <c r="G19" s="2">
        <f t="shared" si="2"/>
        <v>4</v>
      </c>
      <c r="H19" s="9">
        <f t="shared" si="3"/>
        <v>1393</v>
      </c>
      <c r="I19" s="2" t="s">
        <v>7</v>
      </c>
      <c r="J19" s="6">
        <v>4179</v>
      </c>
      <c r="K19" s="2">
        <v>-1393</v>
      </c>
      <c r="L19" s="2">
        <v>-1393</v>
      </c>
      <c r="M19" s="2">
        <v>-1393</v>
      </c>
      <c r="O19" s="13">
        <v>8</v>
      </c>
      <c r="P19" s="14">
        <v>5847.5</v>
      </c>
      <c r="Q19" s="14">
        <v>38250</v>
      </c>
      <c r="R19" s="14"/>
      <c r="S19" s="14">
        <v>12720</v>
      </c>
      <c r="T19" s="14">
        <v>4496.25</v>
      </c>
      <c r="U19" s="14">
        <v>10000</v>
      </c>
      <c r="V19" s="14"/>
      <c r="W19" s="14">
        <v>71659.5</v>
      </c>
      <c r="X19" s="14"/>
      <c r="Y19" s="14">
        <v>15938</v>
      </c>
      <c r="Z19" s="14">
        <v>5358.25</v>
      </c>
      <c r="AA19" s="14">
        <v>164269.5</v>
      </c>
    </row>
    <row r="20" spans="1:27" x14ac:dyDescent="0.25">
      <c r="A20" s="3">
        <v>42992</v>
      </c>
      <c r="B20" s="7">
        <f t="shared" si="0"/>
        <v>2017</v>
      </c>
      <c r="C20" s="7">
        <f t="shared" si="1"/>
        <v>9</v>
      </c>
      <c r="D20" s="2" t="s">
        <v>88</v>
      </c>
      <c r="E20" s="2" t="s">
        <v>450</v>
      </c>
      <c r="F20" s="9">
        <v>16990</v>
      </c>
      <c r="G20" s="2">
        <f t="shared" si="2"/>
        <v>4</v>
      </c>
      <c r="H20" s="9">
        <f t="shared" si="3"/>
        <v>4247.5</v>
      </c>
      <c r="I20" s="2" t="s">
        <v>7</v>
      </c>
      <c r="J20" s="6">
        <v>-4247.5</v>
      </c>
      <c r="K20" s="2">
        <v>-4247.5</v>
      </c>
      <c r="L20" s="2">
        <v>-4247.5</v>
      </c>
      <c r="M20" s="2">
        <v>12742.5</v>
      </c>
      <c r="O20" s="13">
        <v>9</v>
      </c>
      <c r="P20" s="14">
        <v>5197.5</v>
      </c>
      <c r="Q20" s="14">
        <v>27500</v>
      </c>
      <c r="R20" s="14">
        <v>10215.25</v>
      </c>
      <c r="S20" s="14">
        <v>12720</v>
      </c>
      <c r="T20" s="14">
        <v>3821.75</v>
      </c>
      <c r="U20" s="14">
        <v>10000</v>
      </c>
      <c r="V20" s="14">
        <v>971.25</v>
      </c>
      <c r="W20" s="14">
        <v>67738</v>
      </c>
      <c r="X20" s="14"/>
      <c r="Y20" s="14">
        <v>15927.25</v>
      </c>
      <c r="Z20" s="14">
        <v>5358.25</v>
      </c>
      <c r="AA20" s="14">
        <v>159449.25</v>
      </c>
    </row>
    <row r="21" spans="1:27" x14ac:dyDescent="0.25">
      <c r="A21" s="3">
        <v>42999</v>
      </c>
      <c r="B21" s="7">
        <f t="shared" si="0"/>
        <v>2017</v>
      </c>
      <c r="C21" s="7">
        <f t="shared" si="1"/>
        <v>9</v>
      </c>
      <c r="D21" s="2" t="s">
        <v>89</v>
      </c>
      <c r="E21" s="2" t="s">
        <v>160</v>
      </c>
      <c r="F21" s="9">
        <v>7038</v>
      </c>
      <c r="G21" s="2">
        <f t="shared" si="2"/>
        <v>4</v>
      </c>
      <c r="H21" s="9">
        <f t="shared" si="3"/>
        <v>1759.5</v>
      </c>
      <c r="I21" s="2" t="s">
        <v>7</v>
      </c>
      <c r="J21" s="6">
        <v>-1759.5</v>
      </c>
      <c r="K21" s="2">
        <v>-1759.5</v>
      </c>
      <c r="L21" s="2">
        <v>-1759.5</v>
      </c>
      <c r="M21" s="2">
        <v>5278.5</v>
      </c>
      <c r="O21" s="13">
        <v>10</v>
      </c>
      <c r="P21" s="14">
        <v>3780</v>
      </c>
      <c r="Q21" s="14">
        <v>37500</v>
      </c>
      <c r="R21" s="14">
        <v>11113.75</v>
      </c>
      <c r="S21" s="14">
        <v>12720</v>
      </c>
      <c r="T21" s="14">
        <v>3331</v>
      </c>
      <c r="U21" s="14">
        <v>10000</v>
      </c>
      <c r="V21" s="14"/>
      <c r="W21" s="14">
        <v>54986.5</v>
      </c>
      <c r="X21" s="14"/>
      <c r="Y21" s="14">
        <v>22863.5</v>
      </c>
      <c r="Z21" s="14">
        <v>5358.25</v>
      </c>
      <c r="AA21" s="14">
        <v>161653</v>
      </c>
    </row>
    <row r="22" spans="1:27" x14ac:dyDescent="0.25">
      <c r="A22" s="3">
        <v>43000</v>
      </c>
      <c r="B22" s="7">
        <f t="shared" si="0"/>
        <v>2017</v>
      </c>
      <c r="C22" s="7">
        <f t="shared" si="1"/>
        <v>9</v>
      </c>
      <c r="D22" s="2" t="s">
        <v>91</v>
      </c>
      <c r="E22" s="2" t="s">
        <v>91</v>
      </c>
      <c r="F22" s="9">
        <v>219696</v>
      </c>
      <c r="G22" s="2">
        <f t="shared" si="2"/>
        <v>4</v>
      </c>
      <c r="H22" s="9">
        <f t="shared" si="3"/>
        <v>54924</v>
      </c>
      <c r="I22" s="2" t="s">
        <v>7</v>
      </c>
      <c r="J22" s="6">
        <v>-54924</v>
      </c>
      <c r="K22" s="2">
        <v>-54924</v>
      </c>
      <c r="L22" s="2">
        <v>164772</v>
      </c>
      <c r="M22" s="2">
        <v>-54924</v>
      </c>
      <c r="O22" s="13">
        <v>11</v>
      </c>
      <c r="P22" s="14">
        <v>4135</v>
      </c>
      <c r="Q22" s="14"/>
      <c r="R22" s="14">
        <v>8034.25</v>
      </c>
      <c r="S22" s="14">
        <v>12720</v>
      </c>
      <c r="T22" s="14">
        <v>3598.25</v>
      </c>
      <c r="U22" s="14">
        <v>10000</v>
      </c>
      <c r="V22" s="14">
        <v>1057.5</v>
      </c>
      <c r="W22" s="14">
        <v>45976</v>
      </c>
      <c r="X22" s="14"/>
      <c r="Y22" s="14">
        <v>14189.75</v>
      </c>
      <c r="Z22" s="14">
        <v>5358.25</v>
      </c>
      <c r="AA22" s="14">
        <v>105069</v>
      </c>
    </row>
    <row r="23" spans="1:27" x14ac:dyDescent="0.25">
      <c r="A23" s="3">
        <v>43000</v>
      </c>
      <c r="B23" s="7">
        <f t="shared" si="0"/>
        <v>2017</v>
      </c>
      <c r="C23" s="7">
        <f t="shared" si="1"/>
        <v>9</v>
      </c>
      <c r="D23" s="2" t="s">
        <v>192</v>
      </c>
      <c r="E23" s="2" t="s">
        <v>451</v>
      </c>
      <c r="F23" s="9">
        <v>19550</v>
      </c>
      <c r="G23" s="2">
        <f t="shared" si="2"/>
        <v>4</v>
      </c>
      <c r="H23" s="9">
        <f t="shared" si="3"/>
        <v>4887.5</v>
      </c>
      <c r="I23" s="2" t="s">
        <v>7</v>
      </c>
      <c r="J23" s="6">
        <v>-4887.5</v>
      </c>
      <c r="K23" s="2">
        <v>-4887.5</v>
      </c>
      <c r="L23" s="2">
        <v>-4887.5</v>
      </c>
      <c r="M23" s="2">
        <v>14662.5</v>
      </c>
      <c r="O23" s="13">
        <v>12</v>
      </c>
      <c r="P23" s="14">
        <v>4912.5</v>
      </c>
      <c r="Q23" s="14">
        <v>60000</v>
      </c>
      <c r="R23" s="14">
        <v>5683</v>
      </c>
      <c r="S23" s="14">
        <v>12720</v>
      </c>
      <c r="T23" s="14">
        <v>4022.5</v>
      </c>
      <c r="U23" s="14">
        <v>10000</v>
      </c>
      <c r="V23" s="14"/>
      <c r="W23" s="14"/>
      <c r="X23" s="14"/>
      <c r="Y23" s="14">
        <v>21622</v>
      </c>
      <c r="Z23" s="14">
        <v>5358.25</v>
      </c>
      <c r="AA23" s="14">
        <v>124318.25</v>
      </c>
    </row>
    <row r="24" spans="1:27" x14ac:dyDescent="0.25">
      <c r="A24" s="3">
        <v>43000</v>
      </c>
      <c r="B24" s="7">
        <f t="shared" si="0"/>
        <v>2017</v>
      </c>
      <c r="C24" s="7">
        <f t="shared" si="1"/>
        <v>9</v>
      </c>
      <c r="D24" s="2" t="s">
        <v>93</v>
      </c>
      <c r="E24" s="2" t="s">
        <v>139</v>
      </c>
      <c r="F24" s="9">
        <v>20782</v>
      </c>
      <c r="G24" s="2">
        <f t="shared" si="2"/>
        <v>4</v>
      </c>
      <c r="H24" s="9">
        <f t="shared" si="3"/>
        <v>5195.5</v>
      </c>
      <c r="I24" s="2" t="s">
        <v>7</v>
      </c>
      <c r="J24" s="6">
        <v>-5195.5</v>
      </c>
      <c r="K24" s="2">
        <v>-5195.5</v>
      </c>
      <c r="L24" s="2">
        <v>-5195.5</v>
      </c>
      <c r="M24" s="2">
        <v>15586.5</v>
      </c>
      <c r="O24" s="12">
        <v>2019</v>
      </c>
      <c r="P24" s="14">
        <v>4912.5</v>
      </c>
      <c r="Q24" s="14">
        <v>38250</v>
      </c>
      <c r="R24" s="14">
        <v>5271.75</v>
      </c>
      <c r="S24" s="14">
        <v>19867.333333333332</v>
      </c>
      <c r="T24" s="14">
        <v>3599.25</v>
      </c>
      <c r="U24" s="14">
        <v>10000</v>
      </c>
      <c r="V24" s="14">
        <v>1357.5</v>
      </c>
      <c r="W24" s="14">
        <v>105769.5</v>
      </c>
      <c r="X24" s="14"/>
      <c r="Y24" s="14">
        <v>18287</v>
      </c>
      <c r="Z24" s="14"/>
      <c r="AA24" s="14">
        <v>207314.83333333331</v>
      </c>
    </row>
    <row r="25" spans="1:27" x14ac:dyDescent="0.25">
      <c r="A25" s="3">
        <v>43002</v>
      </c>
      <c r="B25" s="7">
        <f t="shared" si="0"/>
        <v>2017</v>
      </c>
      <c r="C25" s="7">
        <f t="shared" si="1"/>
        <v>9</v>
      </c>
      <c r="D25" s="2" t="s">
        <v>94</v>
      </c>
      <c r="E25" s="2" t="s">
        <v>51</v>
      </c>
      <c r="F25" s="9">
        <v>9596</v>
      </c>
      <c r="G25" s="2">
        <f t="shared" si="2"/>
        <v>4</v>
      </c>
      <c r="H25" s="9">
        <f t="shared" si="3"/>
        <v>2399</v>
      </c>
      <c r="I25" s="2" t="s">
        <v>7</v>
      </c>
      <c r="J25" s="6">
        <v>-2399</v>
      </c>
      <c r="K25" s="2">
        <v>-2399</v>
      </c>
      <c r="L25" s="2">
        <v>7197</v>
      </c>
      <c r="M25" s="2">
        <v>-2399</v>
      </c>
      <c r="O25" s="13">
        <v>1</v>
      </c>
      <c r="P25" s="14">
        <v>4912.5</v>
      </c>
      <c r="Q25" s="14">
        <v>38250</v>
      </c>
      <c r="R25" s="14">
        <v>5271.75</v>
      </c>
      <c r="S25" s="14">
        <v>19867.333333333332</v>
      </c>
      <c r="T25" s="14">
        <v>3599.25</v>
      </c>
      <c r="U25" s="14">
        <v>10000</v>
      </c>
      <c r="V25" s="14">
        <v>1357.5</v>
      </c>
      <c r="W25" s="14">
        <v>105769.5</v>
      </c>
      <c r="X25" s="14"/>
      <c r="Y25" s="14">
        <v>18287</v>
      </c>
      <c r="Z25" s="14"/>
      <c r="AA25" s="14">
        <v>207314.83333333331</v>
      </c>
    </row>
    <row r="26" spans="1:27" x14ac:dyDescent="0.25">
      <c r="A26" s="3">
        <v>43002</v>
      </c>
      <c r="B26" s="7">
        <f t="shared" si="0"/>
        <v>2017</v>
      </c>
      <c r="C26" s="7">
        <f t="shared" si="1"/>
        <v>9</v>
      </c>
      <c r="D26" s="2" t="s">
        <v>96</v>
      </c>
      <c r="E26" s="2" t="s">
        <v>160</v>
      </c>
      <c r="F26" s="9">
        <v>22200</v>
      </c>
      <c r="G26" s="2">
        <f t="shared" si="2"/>
        <v>4</v>
      </c>
      <c r="H26" s="9">
        <f t="shared" si="3"/>
        <v>5550</v>
      </c>
      <c r="I26" s="2" t="s">
        <v>7</v>
      </c>
      <c r="J26" s="6">
        <v>-5550</v>
      </c>
      <c r="K26" s="2">
        <v>16650</v>
      </c>
      <c r="L26" s="2">
        <v>-5550</v>
      </c>
      <c r="M26" s="2">
        <v>-5550</v>
      </c>
      <c r="O26" s="12" t="s">
        <v>460</v>
      </c>
      <c r="P26" s="14">
        <v>88015.5</v>
      </c>
      <c r="Q26" s="14">
        <v>587575</v>
      </c>
      <c r="R26" s="14">
        <v>65824.75</v>
      </c>
      <c r="S26" s="14">
        <v>241798.00000000003</v>
      </c>
      <c r="T26" s="14">
        <v>65439.25</v>
      </c>
      <c r="U26" s="14">
        <v>130000</v>
      </c>
      <c r="V26" s="14">
        <v>25119.5</v>
      </c>
      <c r="W26" s="14">
        <v>975309.5</v>
      </c>
      <c r="X26" s="14">
        <v>795</v>
      </c>
      <c r="Y26" s="14">
        <v>441400.5</v>
      </c>
      <c r="Z26" s="14">
        <v>77087.75</v>
      </c>
      <c r="AA26" s="14">
        <v>2698364.7500000005</v>
      </c>
    </row>
    <row r="27" spans="1:27" x14ac:dyDescent="0.25">
      <c r="A27" s="3">
        <v>43003</v>
      </c>
      <c r="B27" s="7">
        <f t="shared" si="0"/>
        <v>2017</v>
      </c>
      <c r="C27" s="7">
        <f t="shared" si="1"/>
        <v>9</v>
      </c>
      <c r="D27" s="2" t="s">
        <v>100</v>
      </c>
      <c r="E27" s="2" t="s">
        <v>139</v>
      </c>
      <c r="F27" s="9">
        <v>13510</v>
      </c>
      <c r="G27" s="2">
        <f t="shared" si="2"/>
        <v>4</v>
      </c>
      <c r="H27" s="9">
        <f t="shared" si="3"/>
        <v>3377.5</v>
      </c>
      <c r="I27" s="2" t="s">
        <v>7</v>
      </c>
      <c r="J27" s="6">
        <v>-3377.5</v>
      </c>
      <c r="K27" s="2">
        <v>-3377.5</v>
      </c>
      <c r="L27" s="2">
        <v>-3377.5</v>
      </c>
      <c r="M27" s="2">
        <v>10132.5</v>
      </c>
    </row>
    <row r="28" spans="1:27" x14ac:dyDescent="0.25">
      <c r="A28" s="3">
        <v>43005</v>
      </c>
      <c r="B28" s="7">
        <f t="shared" si="0"/>
        <v>2017</v>
      </c>
      <c r="C28" s="7">
        <f t="shared" si="1"/>
        <v>9</v>
      </c>
      <c r="D28" s="2" t="s">
        <v>101</v>
      </c>
      <c r="E28" s="2" t="s">
        <v>51</v>
      </c>
      <c r="F28" s="9">
        <v>9878</v>
      </c>
      <c r="G28" s="2">
        <f t="shared" si="2"/>
        <v>4</v>
      </c>
      <c r="H28" s="9">
        <f t="shared" si="3"/>
        <v>2469.5</v>
      </c>
      <c r="I28" s="2" t="s">
        <v>7</v>
      </c>
      <c r="J28" s="6">
        <v>-2469.5</v>
      </c>
      <c r="K28" s="2">
        <v>-2469.5</v>
      </c>
      <c r="L28" s="2">
        <v>-2469.5</v>
      </c>
      <c r="M28" s="2">
        <v>7408.5</v>
      </c>
    </row>
    <row r="29" spans="1:27" x14ac:dyDescent="0.25">
      <c r="A29" s="3">
        <v>43008</v>
      </c>
      <c r="B29" s="7">
        <f t="shared" si="0"/>
        <v>2017</v>
      </c>
      <c r="C29" s="7">
        <f t="shared" si="1"/>
        <v>9</v>
      </c>
      <c r="D29" s="2" t="s">
        <v>104</v>
      </c>
      <c r="E29" s="2" t="s">
        <v>51</v>
      </c>
      <c r="F29" s="9">
        <v>7505</v>
      </c>
      <c r="G29" s="2">
        <f t="shared" si="2"/>
        <v>4</v>
      </c>
      <c r="H29" s="9">
        <f t="shared" si="3"/>
        <v>1876.25</v>
      </c>
      <c r="I29" s="2" t="s">
        <v>7</v>
      </c>
      <c r="J29" s="6">
        <v>-1876.25</v>
      </c>
      <c r="K29" s="2">
        <v>-1876.25</v>
      </c>
      <c r="L29" s="2">
        <v>5628.75</v>
      </c>
      <c r="M29" s="2">
        <v>-1876.25</v>
      </c>
    </row>
    <row r="30" spans="1:27" x14ac:dyDescent="0.25">
      <c r="A30" s="3">
        <v>43008</v>
      </c>
      <c r="B30" s="7">
        <f t="shared" si="0"/>
        <v>2017</v>
      </c>
      <c r="C30" s="7">
        <f t="shared" si="1"/>
        <v>9</v>
      </c>
      <c r="D30" s="2" t="s">
        <v>105</v>
      </c>
      <c r="E30" s="2" t="s">
        <v>17</v>
      </c>
      <c r="F30" s="9">
        <v>120000</v>
      </c>
      <c r="G30" s="2">
        <f t="shared" si="2"/>
        <v>4</v>
      </c>
      <c r="H30" s="9">
        <f t="shared" si="3"/>
        <v>30000</v>
      </c>
      <c r="I30" s="2" t="s">
        <v>7</v>
      </c>
      <c r="J30" s="6">
        <v>-30000</v>
      </c>
      <c r="K30" s="2">
        <v>90000</v>
      </c>
      <c r="L30" s="2">
        <v>-30000</v>
      </c>
      <c r="M30" s="2">
        <v>-30000</v>
      </c>
    </row>
    <row r="31" spans="1:27" x14ac:dyDescent="0.25">
      <c r="A31" s="3">
        <v>43008</v>
      </c>
      <c r="B31" s="7">
        <f t="shared" si="0"/>
        <v>2017</v>
      </c>
      <c r="C31" s="7">
        <f t="shared" si="1"/>
        <v>9</v>
      </c>
      <c r="D31" s="2" t="s">
        <v>106</v>
      </c>
      <c r="E31" s="2" t="s">
        <v>160</v>
      </c>
      <c r="F31" s="9">
        <v>7400</v>
      </c>
      <c r="G31" s="2">
        <f t="shared" si="2"/>
        <v>4</v>
      </c>
      <c r="H31" s="9">
        <f t="shared" si="3"/>
        <v>1850</v>
      </c>
      <c r="I31" s="2" t="s">
        <v>7</v>
      </c>
      <c r="J31" s="6">
        <v>-1850</v>
      </c>
      <c r="K31" s="2">
        <v>-1850</v>
      </c>
      <c r="L31" s="2">
        <v>5550</v>
      </c>
      <c r="M31" s="2">
        <v>-1850</v>
      </c>
    </row>
    <row r="32" spans="1:27" x14ac:dyDescent="0.25">
      <c r="A32" s="3">
        <v>43010</v>
      </c>
      <c r="B32" s="7">
        <f t="shared" si="0"/>
        <v>2017</v>
      </c>
      <c r="C32" s="7">
        <f t="shared" si="1"/>
        <v>10</v>
      </c>
      <c r="D32" s="2" t="s">
        <v>25</v>
      </c>
      <c r="E32" s="2" t="s">
        <v>51</v>
      </c>
      <c r="F32" s="9">
        <v>10000</v>
      </c>
      <c r="G32" s="2">
        <f t="shared" si="2"/>
        <v>4</v>
      </c>
      <c r="H32" s="9">
        <f t="shared" si="3"/>
        <v>2500</v>
      </c>
      <c r="I32" s="2" t="s">
        <v>7</v>
      </c>
      <c r="J32" s="6">
        <v>-2500</v>
      </c>
      <c r="K32" s="2">
        <v>-2500</v>
      </c>
      <c r="L32" s="2">
        <v>-2500</v>
      </c>
      <c r="M32" s="2">
        <v>7500</v>
      </c>
    </row>
    <row r="33" spans="1:13" x14ac:dyDescent="0.25">
      <c r="A33" s="3">
        <v>43016</v>
      </c>
      <c r="B33" s="7">
        <f t="shared" si="0"/>
        <v>2017</v>
      </c>
      <c r="C33" s="7">
        <f t="shared" si="1"/>
        <v>10</v>
      </c>
      <c r="D33" s="2" t="s">
        <v>117</v>
      </c>
      <c r="E33" s="2" t="s">
        <v>51</v>
      </c>
      <c r="F33" s="9">
        <v>86352</v>
      </c>
      <c r="G33" s="2">
        <f t="shared" si="2"/>
        <v>4</v>
      </c>
      <c r="H33" s="9">
        <f t="shared" si="3"/>
        <v>21588</v>
      </c>
      <c r="I33" s="2" t="s">
        <v>7</v>
      </c>
      <c r="J33" s="6">
        <v>-21588</v>
      </c>
      <c r="K33" s="2">
        <v>64764</v>
      </c>
      <c r="L33" s="2">
        <v>-21588</v>
      </c>
      <c r="M33" s="2">
        <v>-21588</v>
      </c>
    </row>
    <row r="34" spans="1:13" x14ac:dyDescent="0.25">
      <c r="A34" s="3">
        <v>43024</v>
      </c>
      <c r="B34" s="7">
        <f t="shared" si="0"/>
        <v>2017</v>
      </c>
      <c r="C34" s="7">
        <f t="shared" si="1"/>
        <v>10</v>
      </c>
      <c r="D34" s="2" t="s">
        <v>127</v>
      </c>
      <c r="E34" s="2" t="s">
        <v>51</v>
      </c>
      <c r="F34" s="9">
        <v>5000</v>
      </c>
      <c r="G34" s="2">
        <f t="shared" si="2"/>
        <v>4</v>
      </c>
      <c r="H34" s="9">
        <f t="shared" si="3"/>
        <v>1250</v>
      </c>
      <c r="I34" s="2" t="s">
        <v>7</v>
      </c>
      <c r="J34" s="6">
        <v>-1250</v>
      </c>
      <c r="K34" s="2">
        <v>3750</v>
      </c>
      <c r="L34" s="2">
        <v>-1250</v>
      </c>
      <c r="M34" s="2">
        <v>-1250</v>
      </c>
    </row>
    <row r="35" spans="1:13" x14ac:dyDescent="0.25">
      <c r="A35" s="3">
        <v>43024</v>
      </c>
      <c r="B35" s="7">
        <f t="shared" si="0"/>
        <v>2017</v>
      </c>
      <c r="C35" s="7">
        <f t="shared" si="1"/>
        <v>10</v>
      </c>
      <c r="D35" s="2" t="s">
        <v>128</v>
      </c>
      <c r="E35" s="2" t="s">
        <v>312</v>
      </c>
      <c r="F35" s="9">
        <v>19582</v>
      </c>
      <c r="G35" s="2">
        <f t="shared" si="2"/>
        <v>4</v>
      </c>
      <c r="H35" s="9">
        <f t="shared" si="3"/>
        <v>4895.5</v>
      </c>
      <c r="I35" s="2" t="s">
        <v>7</v>
      </c>
      <c r="J35" s="6">
        <v>14686.5</v>
      </c>
      <c r="K35" s="2">
        <v>-4895.5</v>
      </c>
      <c r="L35" s="2">
        <v>-4895.5</v>
      </c>
      <c r="M35" s="2">
        <v>-4895.5</v>
      </c>
    </row>
    <row r="36" spans="1:13" x14ac:dyDescent="0.25">
      <c r="A36" s="3">
        <v>43025</v>
      </c>
      <c r="B36" s="7">
        <f t="shared" si="0"/>
        <v>2017</v>
      </c>
      <c r="C36" s="7">
        <f t="shared" si="1"/>
        <v>10</v>
      </c>
      <c r="D36" s="2" t="s">
        <v>129</v>
      </c>
      <c r="E36" s="2" t="s">
        <v>51</v>
      </c>
      <c r="F36" s="9">
        <v>18100</v>
      </c>
      <c r="G36" s="2">
        <f t="shared" si="2"/>
        <v>4</v>
      </c>
      <c r="H36" s="9">
        <f t="shared" si="3"/>
        <v>4525</v>
      </c>
      <c r="I36" s="2" t="s">
        <v>7</v>
      </c>
      <c r="J36" s="6">
        <v>-4525</v>
      </c>
      <c r="K36" s="2">
        <v>-4525</v>
      </c>
      <c r="L36" s="2">
        <v>-4525</v>
      </c>
      <c r="M36" s="2">
        <v>13575</v>
      </c>
    </row>
    <row r="37" spans="1:13" x14ac:dyDescent="0.25">
      <c r="A37" s="3">
        <v>43028</v>
      </c>
      <c r="B37" s="7">
        <f t="shared" si="0"/>
        <v>2017</v>
      </c>
      <c r="C37" s="7">
        <f t="shared" si="1"/>
        <v>10</v>
      </c>
      <c r="D37" s="2" t="s">
        <v>39</v>
      </c>
      <c r="E37" s="2" t="s">
        <v>51</v>
      </c>
      <c r="F37" s="9">
        <v>17693</v>
      </c>
      <c r="G37" s="2">
        <f t="shared" si="2"/>
        <v>4</v>
      </c>
      <c r="H37" s="9">
        <f t="shared" si="3"/>
        <v>4423.25</v>
      </c>
      <c r="I37" s="2" t="s">
        <v>7</v>
      </c>
      <c r="J37" s="6">
        <v>-4423.25</v>
      </c>
      <c r="K37" s="2">
        <v>-1923.25</v>
      </c>
      <c r="L37" s="2">
        <v>-4423.25</v>
      </c>
      <c r="M37" s="2">
        <v>10769.75</v>
      </c>
    </row>
    <row r="38" spans="1:13" x14ac:dyDescent="0.25">
      <c r="A38" s="3">
        <v>43029</v>
      </c>
      <c r="B38" s="7">
        <f t="shared" si="0"/>
        <v>2017</v>
      </c>
      <c r="C38" s="7">
        <f t="shared" si="1"/>
        <v>10</v>
      </c>
      <c r="D38" s="2" t="s">
        <v>134</v>
      </c>
      <c r="E38" s="2" t="s">
        <v>51</v>
      </c>
      <c r="F38" s="9">
        <v>3780</v>
      </c>
      <c r="G38" s="2">
        <f t="shared" si="2"/>
        <v>4</v>
      </c>
      <c r="H38" s="9">
        <f t="shared" si="3"/>
        <v>945</v>
      </c>
      <c r="I38" s="2" t="s">
        <v>7</v>
      </c>
      <c r="J38" s="6">
        <v>-945</v>
      </c>
      <c r="K38" s="2">
        <v>-945</v>
      </c>
      <c r="L38" s="2">
        <v>2835</v>
      </c>
      <c r="M38" s="2">
        <v>-945</v>
      </c>
    </row>
    <row r="39" spans="1:13" x14ac:dyDescent="0.25">
      <c r="A39" s="3">
        <v>43029</v>
      </c>
      <c r="B39" s="7">
        <f t="shared" si="0"/>
        <v>2017</v>
      </c>
      <c r="C39" s="7">
        <f t="shared" si="1"/>
        <v>10</v>
      </c>
      <c r="D39" s="2" t="s">
        <v>136</v>
      </c>
      <c r="E39" s="2" t="s">
        <v>51</v>
      </c>
      <c r="F39" s="9">
        <v>8719</v>
      </c>
      <c r="G39" s="2">
        <f t="shared" si="2"/>
        <v>4</v>
      </c>
      <c r="H39" s="9">
        <f t="shared" si="3"/>
        <v>2179.75</v>
      </c>
      <c r="I39" s="2" t="s">
        <v>7</v>
      </c>
      <c r="J39" s="6">
        <v>-2179.75</v>
      </c>
      <c r="K39" s="2">
        <v>-2179.75</v>
      </c>
      <c r="L39" s="2">
        <v>6539.25</v>
      </c>
      <c r="M39" s="2">
        <v>-2179.75</v>
      </c>
    </row>
    <row r="40" spans="1:13" x14ac:dyDescent="0.25">
      <c r="A40" s="3">
        <v>43033</v>
      </c>
      <c r="B40" s="7">
        <f t="shared" si="0"/>
        <v>2017</v>
      </c>
      <c r="C40" s="7">
        <f t="shared" si="1"/>
        <v>10</v>
      </c>
      <c r="D40" s="2" t="s">
        <v>138</v>
      </c>
      <c r="E40" s="2" t="s">
        <v>451</v>
      </c>
      <c r="F40" s="9">
        <v>10150</v>
      </c>
      <c r="G40" s="2">
        <f t="shared" si="2"/>
        <v>4</v>
      </c>
      <c r="H40" s="9">
        <f t="shared" si="3"/>
        <v>2537.5</v>
      </c>
      <c r="I40" s="2" t="s">
        <v>7</v>
      </c>
      <c r="J40" s="6">
        <v>-2537.5</v>
      </c>
      <c r="K40" s="2">
        <v>-2537.5</v>
      </c>
      <c r="L40" s="2">
        <v>-2537.5</v>
      </c>
      <c r="M40" s="2">
        <v>7612.5</v>
      </c>
    </row>
    <row r="41" spans="1:13" x14ac:dyDescent="0.25">
      <c r="A41" s="3">
        <v>43033</v>
      </c>
      <c r="B41" s="7">
        <f t="shared" si="0"/>
        <v>2017</v>
      </c>
      <c r="C41" s="7">
        <f t="shared" si="1"/>
        <v>10</v>
      </c>
      <c r="D41" s="2" t="s">
        <v>139</v>
      </c>
      <c r="E41" s="2" t="s">
        <v>139</v>
      </c>
      <c r="F41" s="9">
        <v>17650</v>
      </c>
      <c r="G41" s="2">
        <f t="shared" si="2"/>
        <v>4</v>
      </c>
      <c r="H41" s="9">
        <f t="shared" si="3"/>
        <v>4412.5</v>
      </c>
      <c r="I41" s="2" t="s">
        <v>7</v>
      </c>
      <c r="J41" s="6">
        <v>-4412.5</v>
      </c>
      <c r="K41" s="2">
        <v>-4412.5</v>
      </c>
      <c r="L41" s="2">
        <v>-4412.5</v>
      </c>
      <c r="M41" s="2">
        <v>13237.5</v>
      </c>
    </row>
    <row r="42" spans="1:13" x14ac:dyDescent="0.25">
      <c r="A42" s="3">
        <v>43033</v>
      </c>
      <c r="B42" s="7">
        <f t="shared" si="0"/>
        <v>2017</v>
      </c>
      <c r="C42" s="7">
        <f t="shared" si="1"/>
        <v>10</v>
      </c>
      <c r="D42" s="2" t="s">
        <v>140</v>
      </c>
      <c r="E42" s="2" t="s">
        <v>450</v>
      </c>
      <c r="F42" s="9">
        <v>16990</v>
      </c>
      <c r="G42" s="2">
        <f t="shared" si="2"/>
        <v>4</v>
      </c>
      <c r="H42" s="9">
        <f t="shared" si="3"/>
        <v>4247.5</v>
      </c>
      <c r="I42" s="2" t="s">
        <v>7</v>
      </c>
      <c r="J42" s="6">
        <v>-4247.5</v>
      </c>
      <c r="K42" s="2">
        <v>-4247.5</v>
      </c>
      <c r="L42" s="2">
        <v>-4247.5</v>
      </c>
      <c r="M42" s="2">
        <v>12742.5</v>
      </c>
    </row>
    <row r="43" spans="1:13" x14ac:dyDescent="0.25">
      <c r="A43" s="3">
        <v>43033</v>
      </c>
      <c r="B43" s="7">
        <f t="shared" si="0"/>
        <v>2017</v>
      </c>
      <c r="C43" s="7">
        <f t="shared" si="1"/>
        <v>10</v>
      </c>
      <c r="D43" s="2" t="s">
        <v>141</v>
      </c>
      <c r="E43" s="2" t="s">
        <v>449</v>
      </c>
      <c r="F43" s="9">
        <v>40137</v>
      </c>
      <c r="G43" s="2">
        <f t="shared" si="2"/>
        <v>3</v>
      </c>
      <c r="H43" s="9">
        <f t="shared" si="3"/>
        <v>13379</v>
      </c>
      <c r="I43" s="2" t="s">
        <v>7</v>
      </c>
      <c r="J43" s="6">
        <v>-13379</v>
      </c>
      <c r="K43" s="2">
        <v>-13379</v>
      </c>
      <c r="L43" s="2">
        <v>-13379</v>
      </c>
      <c r="M43" s="2">
        <v>40137</v>
      </c>
    </row>
    <row r="44" spans="1:13" x14ac:dyDescent="0.25">
      <c r="A44" s="3">
        <v>43034</v>
      </c>
      <c r="B44" s="7">
        <f t="shared" si="0"/>
        <v>2017</v>
      </c>
      <c r="C44" s="7">
        <f t="shared" si="1"/>
        <v>10</v>
      </c>
      <c r="D44" s="2" t="s">
        <v>142</v>
      </c>
      <c r="E44" s="2" t="s">
        <v>91</v>
      </c>
      <c r="F44" s="9">
        <v>236438</v>
      </c>
      <c r="G44" s="2">
        <f t="shared" si="2"/>
        <v>4</v>
      </c>
      <c r="H44" s="9">
        <f t="shared" si="3"/>
        <v>59109.5</v>
      </c>
      <c r="I44" s="2" t="s">
        <v>7</v>
      </c>
      <c r="J44" s="6">
        <v>-59109.5</v>
      </c>
      <c r="K44" s="2">
        <v>-59109.5</v>
      </c>
      <c r="L44" s="2">
        <v>177328.5</v>
      </c>
      <c r="M44" s="2">
        <v>-59109.5</v>
      </c>
    </row>
    <row r="45" spans="1:13" x14ac:dyDescent="0.25">
      <c r="A45" s="3">
        <v>43034</v>
      </c>
      <c r="B45" s="7">
        <f t="shared" si="0"/>
        <v>2017</v>
      </c>
      <c r="C45" s="7">
        <f t="shared" si="1"/>
        <v>10</v>
      </c>
      <c r="D45" s="2" t="s">
        <v>144</v>
      </c>
      <c r="E45" s="2" t="s">
        <v>51</v>
      </c>
      <c r="F45" s="9">
        <v>2259</v>
      </c>
      <c r="G45" s="2">
        <f t="shared" si="2"/>
        <v>4</v>
      </c>
      <c r="H45" s="9">
        <f t="shared" si="3"/>
        <v>564.75</v>
      </c>
      <c r="I45" s="2" t="s">
        <v>7</v>
      </c>
      <c r="J45" s="6">
        <v>-564.75</v>
      </c>
      <c r="K45" s="2">
        <v>-564.75</v>
      </c>
      <c r="L45" s="2">
        <v>1694.25</v>
      </c>
      <c r="M45" s="2">
        <v>-564.75</v>
      </c>
    </row>
    <row r="46" spans="1:13" x14ac:dyDescent="0.25">
      <c r="A46" s="3">
        <v>43039</v>
      </c>
      <c r="B46" s="7">
        <f t="shared" si="0"/>
        <v>2017</v>
      </c>
      <c r="C46" s="7">
        <f t="shared" si="1"/>
        <v>10</v>
      </c>
      <c r="D46" s="2" t="s">
        <v>146</v>
      </c>
      <c r="E46" s="2" t="s">
        <v>51</v>
      </c>
      <c r="F46" s="9">
        <v>10204</v>
      </c>
      <c r="G46" s="2">
        <f t="shared" si="2"/>
        <v>4</v>
      </c>
      <c r="H46" s="9">
        <f t="shared" si="3"/>
        <v>2551</v>
      </c>
      <c r="I46" s="2" t="s">
        <v>7</v>
      </c>
      <c r="J46" s="6">
        <v>-2551</v>
      </c>
      <c r="K46" s="2">
        <v>-2551</v>
      </c>
      <c r="L46" s="2">
        <v>7653</v>
      </c>
      <c r="M46" s="2">
        <v>-2551</v>
      </c>
    </row>
    <row r="47" spans="1:13" x14ac:dyDescent="0.25">
      <c r="A47" s="3">
        <v>43039</v>
      </c>
      <c r="B47" s="7">
        <f t="shared" si="0"/>
        <v>2017</v>
      </c>
      <c r="C47" s="7">
        <f t="shared" si="1"/>
        <v>10</v>
      </c>
      <c r="D47" s="2" t="s">
        <v>147</v>
      </c>
      <c r="E47" s="2" t="s">
        <v>51</v>
      </c>
      <c r="F47" s="9">
        <v>6540</v>
      </c>
      <c r="G47" s="2">
        <f t="shared" si="2"/>
        <v>4</v>
      </c>
      <c r="H47" s="9">
        <f t="shared" si="3"/>
        <v>1635</v>
      </c>
      <c r="I47" s="2" t="s">
        <v>7</v>
      </c>
      <c r="J47" s="6">
        <v>-1635</v>
      </c>
      <c r="K47" s="2">
        <v>-1635</v>
      </c>
      <c r="L47" s="2">
        <v>-1635</v>
      </c>
      <c r="M47" s="2">
        <v>4905</v>
      </c>
    </row>
    <row r="48" spans="1:13" x14ac:dyDescent="0.25">
      <c r="A48" s="3">
        <v>43039</v>
      </c>
      <c r="B48" s="7">
        <f t="shared" si="0"/>
        <v>2017</v>
      </c>
      <c r="C48" s="7">
        <f t="shared" si="1"/>
        <v>10</v>
      </c>
      <c r="D48" s="2" t="s">
        <v>148</v>
      </c>
      <c r="E48" s="2" t="s">
        <v>17</v>
      </c>
      <c r="F48" s="9">
        <v>150000</v>
      </c>
      <c r="G48" s="2">
        <f t="shared" si="2"/>
        <v>4</v>
      </c>
      <c r="H48" s="9">
        <f t="shared" si="3"/>
        <v>37500</v>
      </c>
      <c r="I48" s="2" t="s">
        <v>7</v>
      </c>
      <c r="J48" s="6">
        <v>-37500</v>
      </c>
      <c r="K48" s="2">
        <v>112500</v>
      </c>
      <c r="L48" s="2">
        <v>-37500</v>
      </c>
      <c r="M48" s="2">
        <v>-37500</v>
      </c>
    </row>
    <row r="49" spans="1:13" x14ac:dyDescent="0.25">
      <c r="A49" s="3">
        <v>43042</v>
      </c>
      <c r="B49" s="7">
        <f t="shared" si="0"/>
        <v>2017</v>
      </c>
      <c r="C49" s="7">
        <f t="shared" si="1"/>
        <v>11</v>
      </c>
      <c r="D49" s="2" t="s">
        <v>150</v>
      </c>
      <c r="E49" s="2" t="s">
        <v>51</v>
      </c>
      <c r="F49" s="9">
        <v>3651</v>
      </c>
      <c r="G49" s="2">
        <f t="shared" si="2"/>
        <v>4</v>
      </c>
      <c r="H49" s="9">
        <f t="shared" si="3"/>
        <v>912.75</v>
      </c>
      <c r="I49" s="2" t="s">
        <v>7</v>
      </c>
      <c r="J49" s="6">
        <v>-912.75</v>
      </c>
      <c r="K49" s="2">
        <v>-912.75</v>
      </c>
      <c r="L49" s="2">
        <v>2738.25</v>
      </c>
      <c r="M49" s="2">
        <v>-912.75</v>
      </c>
    </row>
    <row r="50" spans="1:13" x14ac:dyDescent="0.25">
      <c r="A50" s="3">
        <v>43044</v>
      </c>
      <c r="B50" s="7">
        <f t="shared" si="0"/>
        <v>2017</v>
      </c>
      <c r="C50" s="7">
        <f t="shared" si="1"/>
        <v>11</v>
      </c>
      <c r="D50" s="2" t="s">
        <v>151</v>
      </c>
      <c r="E50" s="2" t="s">
        <v>160</v>
      </c>
      <c r="F50" s="9">
        <v>7600</v>
      </c>
      <c r="G50" s="2">
        <f t="shared" si="2"/>
        <v>4</v>
      </c>
      <c r="H50" s="9">
        <f t="shared" si="3"/>
        <v>1900</v>
      </c>
      <c r="I50" s="2" t="s">
        <v>7</v>
      </c>
      <c r="J50" s="6">
        <v>-1900</v>
      </c>
      <c r="K50" s="2">
        <v>5700</v>
      </c>
      <c r="L50" s="2">
        <v>-1900</v>
      </c>
      <c r="M50" s="2">
        <v>-1900</v>
      </c>
    </row>
    <row r="51" spans="1:13" x14ac:dyDescent="0.25">
      <c r="A51" s="3">
        <v>43046</v>
      </c>
      <c r="B51" s="7">
        <f t="shared" si="0"/>
        <v>2017</v>
      </c>
      <c r="C51" s="7">
        <f t="shared" si="1"/>
        <v>11</v>
      </c>
      <c r="D51" s="2" t="s">
        <v>152</v>
      </c>
      <c r="E51" s="2" t="s">
        <v>51</v>
      </c>
      <c r="F51" s="9">
        <v>55166</v>
      </c>
      <c r="G51" s="2">
        <f t="shared" si="2"/>
        <v>4</v>
      </c>
      <c r="H51" s="9">
        <f t="shared" si="3"/>
        <v>13791.5</v>
      </c>
      <c r="I51" s="2" t="s">
        <v>7</v>
      </c>
      <c r="J51" s="6">
        <v>-13476.5</v>
      </c>
      <c r="K51" s="2">
        <v>-14736.5</v>
      </c>
      <c r="L51" s="2">
        <v>41689.5</v>
      </c>
      <c r="M51" s="2">
        <v>-13476.5</v>
      </c>
    </row>
    <row r="52" spans="1:13" x14ac:dyDescent="0.25">
      <c r="A52" s="3">
        <v>43054</v>
      </c>
      <c r="B52" s="7">
        <f t="shared" si="0"/>
        <v>2017</v>
      </c>
      <c r="C52" s="7">
        <f t="shared" si="1"/>
        <v>11</v>
      </c>
      <c r="D52" s="2" t="s">
        <v>51</v>
      </c>
      <c r="E52" s="2" t="s">
        <v>51</v>
      </c>
      <c r="F52" s="9">
        <v>4685</v>
      </c>
      <c r="G52" s="2">
        <f t="shared" si="2"/>
        <v>4</v>
      </c>
      <c r="H52" s="9">
        <f t="shared" si="3"/>
        <v>1171.25</v>
      </c>
      <c r="I52" s="2" t="s">
        <v>7</v>
      </c>
      <c r="J52" s="6">
        <v>3513.75</v>
      </c>
      <c r="K52" s="2">
        <v>-1171.25</v>
      </c>
      <c r="L52" s="2">
        <v>-1171.25</v>
      </c>
      <c r="M52" s="2">
        <v>-1171.25</v>
      </c>
    </row>
    <row r="53" spans="1:13" x14ac:dyDescent="0.25">
      <c r="A53" s="3">
        <v>43054</v>
      </c>
      <c r="B53" s="7">
        <f t="shared" si="0"/>
        <v>2017</v>
      </c>
      <c r="C53" s="7">
        <f t="shared" si="1"/>
        <v>11</v>
      </c>
      <c r="D53" s="2" t="s">
        <v>140</v>
      </c>
      <c r="E53" s="2" t="s">
        <v>450</v>
      </c>
      <c r="F53" s="9">
        <v>16990</v>
      </c>
      <c r="G53" s="2">
        <f t="shared" si="2"/>
        <v>4</v>
      </c>
      <c r="H53" s="9">
        <f t="shared" si="3"/>
        <v>4247.5</v>
      </c>
      <c r="I53" s="2" t="s">
        <v>7</v>
      </c>
      <c r="J53" s="6">
        <v>-4247.5</v>
      </c>
      <c r="K53" s="2">
        <v>-4247.5</v>
      </c>
      <c r="L53" s="2">
        <v>-4247.5</v>
      </c>
      <c r="M53" s="2">
        <v>12742.5</v>
      </c>
    </row>
    <row r="54" spans="1:13" x14ac:dyDescent="0.25">
      <c r="A54" s="3">
        <v>43054</v>
      </c>
      <c r="B54" s="7">
        <f t="shared" si="0"/>
        <v>2017</v>
      </c>
      <c r="C54" s="7">
        <f t="shared" si="1"/>
        <v>11</v>
      </c>
      <c r="D54" s="2" t="s">
        <v>139</v>
      </c>
      <c r="E54" s="2" t="s">
        <v>139</v>
      </c>
      <c r="F54" s="9">
        <v>18870</v>
      </c>
      <c r="G54" s="2">
        <f t="shared" si="2"/>
        <v>4</v>
      </c>
      <c r="H54" s="9">
        <f t="shared" si="3"/>
        <v>4717.5</v>
      </c>
      <c r="I54" s="2" t="s">
        <v>7</v>
      </c>
      <c r="J54" s="6">
        <v>-4717.5</v>
      </c>
      <c r="K54" s="2">
        <v>-4717.5</v>
      </c>
      <c r="L54" s="2">
        <v>-4717.5</v>
      </c>
      <c r="M54" s="2">
        <v>14152.5</v>
      </c>
    </row>
    <row r="55" spans="1:13" x14ac:dyDescent="0.25">
      <c r="A55" s="3">
        <v>43054</v>
      </c>
      <c r="B55" s="7">
        <f t="shared" si="0"/>
        <v>2017</v>
      </c>
      <c r="C55" s="7">
        <f t="shared" si="1"/>
        <v>11</v>
      </c>
      <c r="D55" s="2" t="s">
        <v>160</v>
      </c>
      <c r="E55" s="2" t="s">
        <v>160</v>
      </c>
      <c r="F55" s="9">
        <v>5787</v>
      </c>
      <c r="G55" s="2">
        <f t="shared" si="2"/>
        <v>4</v>
      </c>
      <c r="H55" s="9">
        <f t="shared" si="3"/>
        <v>1446.75</v>
      </c>
      <c r="I55" s="2" t="s">
        <v>7</v>
      </c>
      <c r="J55" s="6">
        <v>-1446.75</v>
      </c>
      <c r="K55" s="2">
        <v>-1446.75</v>
      </c>
      <c r="L55" s="2">
        <v>-1446.75</v>
      </c>
      <c r="M55" s="2">
        <v>4340.25</v>
      </c>
    </row>
    <row r="56" spans="1:13" x14ac:dyDescent="0.25">
      <c r="A56" s="3">
        <v>43054</v>
      </c>
      <c r="B56" s="7">
        <f t="shared" si="0"/>
        <v>2017</v>
      </c>
      <c r="C56" s="7">
        <f t="shared" si="1"/>
        <v>11</v>
      </c>
      <c r="D56" s="2" t="s">
        <v>192</v>
      </c>
      <c r="E56" s="2" t="s">
        <v>451</v>
      </c>
      <c r="F56" s="9">
        <v>11700</v>
      </c>
      <c r="G56" s="2">
        <f t="shared" si="2"/>
        <v>4</v>
      </c>
      <c r="H56" s="9">
        <f t="shared" si="3"/>
        <v>2925</v>
      </c>
      <c r="I56" s="2" t="s">
        <v>7</v>
      </c>
      <c r="J56" s="6">
        <v>-2925</v>
      </c>
      <c r="K56" s="2">
        <v>-2925</v>
      </c>
      <c r="L56" s="2">
        <v>-2925</v>
      </c>
      <c r="M56" s="2">
        <v>8775</v>
      </c>
    </row>
    <row r="57" spans="1:13" x14ac:dyDescent="0.25">
      <c r="A57" s="3">
        <v>43054</v>
      </c>
      <c r="B57" s="7">
        <f t="shared" si="0"/>
        <v>2017</v>
      </c>
      <c r="C57" s="7">
        <f t="shared" si="1"/>
        <v>11</v>
      </c>
      <c r="D57" s="2" t="s">
        <v>141</v>
      </c>
      <c r="E57" s="2" t="s">
        <v>449</v>
      </c>
      <c r="F57" s="9">
        <v>33660</v>
      </c>
      <c r="G57" s="2">
        <f t="shared" si="2"/>
        <v>3</v>
      </c>
      <c r="H57" s="9">
        <f t="shared" si="3"/>
        <v>11220</v>
      </c>
      <c r="I57" s="2" t="s">
        <v>7</v>
      </c>
      <c r="J57" s="6">
        <v>-11220</v>
      </c>
      <c r="K57" s="2">
        <v>-11220</v>
      </c>
      <c r="L57" s="2">
        <v>-11220</v>
      </c>
      <c r="M57" s="2">
        <v>33660</v>
      </c>
    </row>
    <row r="58" spans="1:13" x14ac:dyDescent="0.25">
      <c r="A58" s="3">
        <v>43057</v>
      </c>
      <c r="B58" s="7">
        <f t="shared" si="0"/>
        <v>2017</v>
      </c>
      <c r="C58" s="7">
        <f t="shared" si="1"/>
        <v>11</v>
      </c>
      <c r="D58" s="2" t="s">
        <v>162</v>
      </c>
      <c r="E58" s="2" t="s">
        <v>51</v>
      </c>
      <c r="F58" s="9">
        <v>3880</v>
      </c>
      <c r="G58" s="2">
        <f t="shared" si="2"/>
        <v>4</v>
      </c>
      <c r="H58" s="9">
        <f t="shared" si="3"/>
        <v>970</v>
      </c>
      <c r="I58" s="2" t="s">
        <v>7</v>
      </c>
      <c r="J58" s="6">
        <v>-970</v>
      </c>
      <c r="K58" s="2">
        <v>2910</v>
      </c>
      <c r="L58" s="2">
        <v>-970</v>
      </c>
      <c r="M58" s="2">
        <v>-970</v>
      </c>
    </row>
    <row r="59" spans="1:13" x14ac:dyDescent="0.25">
      <c r="A59" s="3">
        <v>43060</v>
      </c>
      <c r="B59" s="7">
        <f t="shared" si="0"/>
        <v>2017</v>
      </c>
      <c r="C59" s="7">
        <f t="shared" si="1"/>
        <v>11</v>
      </c>
      <c r="D59" s="2" t="s">
        <v>51</v>
      </c>
      <c r="E59" s="2" t="s">
        <v>51</v>
      </c>
      <c r="F59" s="9">
        <v>14826</v>
      </c>
      <c r="G59" s="2">
        <f t="shared" si="2"/>
        <v>4</v>
      </c>
      <c r="H59" s="9">
        <f t="shared" si="3"/>
        <v>3706.5</v>
      </c>
      <c r="I59" s="2" t="s">
        <v>7</v>
      </c>
      <c r="J59" s="6">
        <v>-3706.5</v>
      </c>
      <c r="K59" s="2">
        <v>11119.5</v>
      </c>
      <c r="L59" s="2">
        <v>-3706.5</v>
      </c>
      <c r="M59" s="2">
        <v>-3706.5</v>
      </c>
    </row>
    <row r="60" spans="1:13" x14ac:dyDescent="0.25">
      <c r="A60" s="3">
        <v>43060</v>
      </c>
      <c r="B60" s="7">
        <f t="shared" si="0"/>
        <v>2017</v>
      </c>
      <c r="C60" s="7">
        <f t="shared" si="1"/>
        <v>11</v>
      </c>
      <c r="D60" s="2" t="s">
        <v>166</v>
      </c>
      <c r="E60" s="2" t="s">
        <v>51</v>
      </c>
      <c r="F60" s="9">
        <v>2890</v>
      </c>
      <c r="G60" s="2">
        <f t="shared" si="2"/>
        <v>4</v>
      </c>
      <c r="H60" s="9">
        <f t="shared" si="3"/>
        <v>722.5</v>
      </c>
      <c r="I60" s="2" t="s">
        <v>7</v>
      </c>
      <c r="J60" s="6">
        <v>-722.5</v>
      </c>
      <c r="K60" s="2">
        <v>-722.5</v>
      </c>
      <c r="L60" s="2">
        <v>-722.5</v>
      </c>
      <c r="M60" s="2">
        <v>2167.5</v>
      </c>
    </row>
    <row r="61" spans="1:13" x14ac:dyDescent="0.25">
      <c r="A61" s="3">
        <v>43062</v>
      </c>
      <c r="B61" s="7">
        <f t="shared" si="0"/>
        <v>2017</v>
      </c>
      <c r="C61" s="7">
        <f t="shared" si="1"/>
        <v>11</v>
      </c>
      <c r="D61" s="2" t="s">
        <v>167</v>
      </c>
      <c r="E61" s="2" t="s">
        <v>91</v>
      </c>
      <c r="F61" s="9">
        <v>232080</v>
      </c>
      <c r="G61" s="2">
        <f t="shared" si="2"/>
        <v>4</v>
      </c>
      <c r="H61" s="9">
        <f t="shared" si="3"/>
        <v>58020</v>
      </c>
      <c r="I61" s="2" t="s">
        <v>7</v>
      </c>
      <c r="J61" s="6">
        <v>-58020</v>
      </c>
      <c r="K61" s="2">
        <v>-58020</v>
      </c>
      <c r="L61" s="2">
        <v>174060</v>
      </c>
      <c r="M61" s="2">
        <v>-58020</v>
      </c>
    </row>
    <row r="62" spans="1:13" x14ac:dyDescent="0.25">
      <c r="A62" s="3">
        <v>43063</v>
      </c>
      <c r="B62" s="7">
        <f t="shared" si="0"/>
        <v>2017</v>
      </c>
      <c r="C62" s="7">
        <f t="shared" si="1"/>
        <v>11</v>
      </c>
      <c r="D62" s="2" t="s">
        <v>169</v>
      </c>
      <c r="E62" s="2" t="s">
        <v>51</v>
      </c>
      <c r="F62" s="9">
        <v>27795</v>
      </c>
      <c r="G62" s="2">
        <f t="shared" si="2"/>
        <v>4</v>
      </c>
      <c r="H62" s="9">
        <f t="shared" si="3"/>
        <v>6948.75</v>
      </c>
      <c r="I62" s="2" t="s">
        <v>7</v>
      </c>
      <c r="J62" s="6">
        <v>-6948.75</v>
      </c>
      <c r="K62" s="2">
        <v>-6948.75</v>
      </c>
      <c r="L62" s="2">
        <v>-6948.75</v>
      </c>
      <c r="M62" s="2">
        <v>20846.25</v>
      </c>
    </row>
    <row r="63" spans="1:13" x14ac:dyDescent="0.25">
      <c r="A63" s="3">
        <v>43063</v>
      </c>
      <c r="B63" s="7">
        <f t="shared" si="0"/>
        <v>2017</v>
      </c>
      <c r="C63" s="7">
        <f t="shared" si="1"/>
        <v>11</v>
      </c>
      <c r="D63" s="2" t="s">
        <v>170</v>
      </c>
      <c r="E63" s="2" t="s">
        <v>51</v>
      </c>
      <c r="F63" s="9">
        <v>6960</v>
      </c>
      <c r="G63" s="2">
        <f t="shared" si="2"/>
        <v>4</v>
      </c>
      <c r="H63" s="9">
        <f t="shared" si="3"/>
        <v>1740</v>
      </c>
      <c r="I63" s="2" t="s">
        <v>7</v>
      </c>
      <c r="J63" s="6">
        <v>-1740</v>
      </c>
      <c r="K63" s="2">
        <v>5220</v>
      </c>
      <c r="L63" s="2">
        <v>-1740</v>
      </c>
      <c r="M63" s="2">
        <v>-1740</v>
      </c>
    </row>
    <row r="64" spans="1:13" x14ac:dyDescent="0.25">
      <c r="A64" s="3">
        <v>43063</v>
      </c>
      <c r="B64" s="7">
        <f t="shared" si="0"/>
        <v>2017</v>
      </c>
      <c r="C64" s="7">
        <f t="shared" si="1"/>
        <v>11</v>
      </c>
      <c r="D64" s="2" t="s">
        <v>171</v>
      </c>
      <c r="E64" s="2" t="s">
        <v>51</v>
      </c>
      <c r="F64" s="9">
        <v>40254</v>
      </c>
      <c r="G64" s="2">
        <f t="shared" si="2"/>
        <v>4</v>
      </c>
      <c r="H64" s="9">
        <f t="shared" si="3"/>
        <v>10063.5</v>
      </c>
      <c r="I64" s="2" t="s">
        <v>7</v>
      </c>
      <c r="J64" s="6">
        <v>30190.5</v>
      </c>
      <c r="K64" s="2">
        <v>-10063.5</v>
      </c>
      <c r="L64" s="2">
        <v>-10063.5</v>
      </c>
      <c r="M64" s="2">
        <v>-10063.5</v>
      </c>
    </row>
    <row r="65" spans="1:13" x14ac:dyDescent="0.25">
      <c r="A65" s="3">
        <v>43067</v>
      </c>
      <c r="B65" s="7">
        <f t="shared" si="0"/>
        <v>2017</v>
      </c>
      <c r="C65" s="7">
        <f t="shared" si="1"/>
        <v>11</v>
      </c>
      <c r="D65" s="2" t="s">
        <v>174</v>
      </c>
      <c r="E65" s="2" t="s">
        <v>17</v>
      </c>
      <c r="F65" s="9">
        <v>120000</v>
      </c>
      <c r="G65" s="2">
        <f t="shared" si="2"/>
        <v>4</v>
      </c>
      <c r="H65" s="9">
        <f t="shared" si="3"/>
        <v>30000</v>
      </c>
      <c r="I65" s="2" t="s">
        <v>7</v>
      </c>
      <c r="J65" s="6">
        <v>-30000</v>
      </c>
      <c r="K65" s="2">
        <v>90000</v>
      </c>
      <c r="L65" s="2">
        <v>-30000</v>
      </c>
      <c r="M65" s="2">
        <v>-30000</v>
      </c>
    </row>
    <row r="66" spans="1:13" x14ac:dyDescent="0.25">
      <c r="A66" s="3">
        <v>43067</v>
      </c>
      <c r="B66" s="7">
        <f t="shared" si="0"/>
        <v>2017</v>
      </c>
      <c r="C66" s="7">
        <f t="shared" si="1"/>
        <v>11</v>
      </c>
      <c r="D66" s="2" t="s">
        <v>166</v>
      </c>
      <c r="E66" s="2" t="s">
        <v>51</v>
      </c>
      <c r="F66" s="9">
        <v>2890</v>
      </c>
      <c r="G66" s="2">
        <f t="shared" si="2"/>
        <v>4</v>
      </c>
      <c r="H66" s="9">
        <f t="shared" si="3"/>
        <v>722.5</v>
      </c>
      <c r="I66" s="2" t="s">
        <v>7</v>
      </c>
      <c r="J66" s="6">
        <v>-722.5</v>
      </c>
      <c r="K66" s="2">
        <v>-722.5</v>
      </c>
      <c r="L66" s="2">
        <v>-722.5</v>
      </c>
      <c r="M66" s="2">
        <v>2167.5</v>
      </c>
    </row>
    <row r="67" spans="1:13" x14ac:dyDescent="0.25">
      <c r="A67" s="3">
        <v>43069</v>
      </c>
      <c r="B67" s="7">
        <f t="shared" ref="B67:B130" si="4">+YEAR(A67)</f>
        <v>2017</v>
      </c>
      <c r="C67" s="7">
        <f t="shared" ref="C67:C130" si="5">+MONTH(A67)</f>
        <v>11</v>
      </c>
      <c r="D67" s="2" t="s">
        <v>175</v>
      </c>
      <c r="E67" s="2" t="s">
        <v>51</v>
      </c>
      <c r="F67" s="9">
        <v>13880</v>
      </c>
      <c r="G67" s="2">
        <f t="shared" ref="G67:G130" si="6">+IF(E67="Cable",3,4)</f>
        <v>4</v>
      </c>
      <c r="H67" s="9">
        <f t="shared" ref="H67:H130" si="7">+F67/G67</f>
        <v>3470</v>
      </c>
      <c r="I67" s="2" t="s">
        <v>7</v>
      </c>
      <c r="J67" s="6">
        <v>-3470</v>
      </c>
      <c r="K67" s="2">
        <v>-3470</v>
      </c>
      <c r="L67" s="2">
        <v>-3470</v>
      </c>
      <c r="M67" s="2">
        <v>10410</v>
      </c>
    </row>
    <row r="68" spans="1:13" x14ac:dyDescent="0.25">
      <c r="A68" s="3">
        <v>43073</v>
      </c>
      <c r="B68" s="7">
        <f t="shared" si="4"/>
        <v>2017</v>
      </c>
      <c r="C68" s="7">
        <f t="shared" si="5"/>
        <v>12</v>
      </c>
      <c r="D68" s="2" t="s">
        <v>180</v>
      </c>
      <c r="E68" s="2" t="s">
        <v>51</v>
      </c>
      <c r="F68" s="9">
        <v>5755</v>
      </c>
      <c r="G68" s="2">
        <f t="shared" si="6"/>
        <v>4</v>
      </c>
      <c r="H68" s="9">
        <f t="shared" si="7"/>
        <v>1438.75</v>
      </c>
      <c r="I68" s="2" t="s">
        <v>7</v>
      </c>
      <c r="J68" s="6">
        <v>-1438.75</v>
      </c>
      <c r="K68" s="2">
        <v>-1438.75</v>
      </c>
      <c r="L68" s="2">
        <v>4316.25</v>
      </c>
      <c r="M68" s="2">
        <v>-1438.75</v>
      </c>
    </row>
    <row r="69" spans="1:13" x14ac:dyDescent="0.25">
      <c r="A69" s="3">
        <v>43080</v>
      </c>
      <c r="B69" s="7">
        <f t="shared" si="4"/>
        <v>2017</v>
      </c>
      <c r="C69" s="7">
        <f t="shared" si="5"/>
        <v>12</v>
      </c>
      <c r="D69" s="2" t="s">
        <v>51</v>
      </c>
      <c r="E69" s="2" t="s">
        <v>51</v>
      </c>
      <c r="F69" s="9">
        <v>7466</v>
      </c>
      <c r="G69" s="2">
        <f t="shared" si="6"/>
        <v>4</v>
      </c>
      <c r="H69" s="9">
        <f t="shared" si="7"/>
        <v>1866.5</v>
      </c>
      <c r="I69" s="2" t="s">
        <v>7</v>
      </c>
      <c r="J69" s="6">
        <v>5599.5</v>
      </c>
      <c r="K69" s="2">
        <v>-1866.5</v>
      </c>
      <c r="L69" s="2">
        <v>-1866.5</v>
      </c>
      <c r="M69" s="2">
        <v>-1866.5</v>
      </c>
    </row>
    <row r="70" spans="1:13" x14ac:dyDescent="0.25">
      <c r="A70" s="3">
        <v>43080</v>
      </c>
      <c r="B70" s="7">
        <f t="shared" si="4"/>
        <v>2017</v>
      </c>
      <c r="C70" s="7">
        <f t="shared" si="5"/>
        <v>12</v>
      </c>
      <c r="D70" s="2" t="s">
        <v>184</v>
      </c>
      <c r="E70" s="2" t="s">
        <v>51</v>
      </c>
      <c r="F70" s="9">
        <v>3690</v>
      </c>
      <c r="G70" s="2">
        <f t="shared" si="6"/>
        <v>4</v>
      </c>
      <c r="H70" s="9">
        <f t="shared" si="7"/>
        <v>922.5</v>
      </c>
      <c r="I70" s="2" t="s">
        <v>7</v>
      </c>
      <c r="J70" s="6">
        <v>-922.5</v>
      </c>
      <c r="K70" s="2">
        <v>-922.5</v>
      </c>
      <c r="L70" s="2">
        <v>2767.5</v>
      </c>
      <c r="M70" s="2">
        <v>-922.5</v>
      </c>
    </row>
    <row r="71" spans="1:13" x14ac:dyDescent="0.25">
      <c r="A71" s="3">
        <v>43087</v>
      </c>
      <c r="B71" s="7">
        <f t="shared" si="4"/>
        <v>2017</v>
      </c>
      <c r="C71" s="7">
        <f t="shared" si="5"/>
        <v>12</v>
      </c>
      <c r="D71" s="2" t="s">
        <v>152</v>
      </c>
      <c r="E71" s="2" t="s">
        <v>51</v>
      </c>
      <c r="F71" s="9">
        <v>45995</v>
      </c>
      <c r="G71" s="2">
        <f t="shared" si="6"/>
        <v>4</v>
      </c>
      <c r="H71" s="9">
        <f t="shared" si="7"/>
        <v>11498.75</v>
      </c>
      <c r="I71" s="2" t="s">
        <v>7</v>
      </c>
      <c r="J71" s="6">
        <v>-11498.75</v>
      </c>
      <c r="K71" s="2">
        <v>34496.25</v>
      </c>
      <c r="L71" s="2">
        <v>-11498.75</v>
      </c>
      <c r="M71" s="2">
        <v>-11498.75</v>
      </c>
    </row>
    <row r="72" spans="1:13" x14ac:dyDescent="0.25">
      <c r="A72" s="3">
        <v>43089</v>
      </c>
      <c r="B72" s="7">
        <f t="shared" si="4"/>
        <v>2017</v>
      </c>
      <c r="C72" s="7">
        <f t="shared" si="5"/>
        <v>12</v>
      </c>
      <c r="D72" s="2" t="s">
        <v>140</v>
      </c>
      <c r="E72" s="2" t="s">
        <v>450</v>
      </c>
      <c r="F72" s="9">
        <v>20990</v>
      </c>
      <c r="G72" s="2">
        <f t="shared" si="6"/>
        <v>4</v>
      </c>
      <c r="H72" s="9">
        <f t="shared" si="7"/>
        <v>5247.5</v>
      </c>
      <c r="I72" s="2" t="s">
        <v>7</v>
      </c>
      <c r="J72" s="6">
        <v>-5247.5</v>
      </c>
      <c r="K72" s="2">
        <v>-5247.5</v>
      </c>
      <c r="L72" s="2">
        <v>-5247.5</v>
      </c>
      <c r="M72" s="2">
        <v>15742.5</v>
      </c>
    </row>
    <row r="73" spans="1:13" x14ac:dyDescent="0.25">
      <c r="A73" s="3">
        <v>43089</v>
      </c>
      <c r="B73" s="7">
        <f t="shared" si="4"/>
        <v>2017</v>
      </c>
      <c r="C73" s="7">
        <f t="shared" si="5"/>
        <v>12</v>
      </c>
      <c r="D73" s="2" t="s">
        <v>141</v>
      </c>
      <c r="E73" s="2" t="s">
        <v>449</v>
      </c>
      <c r="F73" s="9">
        <v>33660</v>
      </c>
      <c r="G73" s="2">
        <f t="shared" si="6"/>
        <v>3</v>
      </c>
      <c r="H73" s="9">
        <f t="shared" si="7"/>
        <v>11220</v>
      </c>
      <c r="I73" s="2" t="s">
        <v>7</v>
      </c>
      <c r="J73" s="6">
        <v>-11220</v>
      </c>
      <c r="K73" s="2">
        <v>-11220</v>
      </c>
      <c r="L73" s="2">
        <v>-11220</v>
      </c>
      <c r="M73" s="2">
        <v>33660</v>
      </c>
    </row>
    <row r="74" spans="1:13" x14ac:dyDescent="0.25">
      <c r="A74" s="3">
        <v>43089</v>
      </c>
      <c r="B74" s="7">
        <f t="shared" si="4"/>
        <v>2017</v>
      </c>
      <c r="C74" s="7">
        <f t="shared" si="5"/>
        <v>12</v>
      </c>
      <c r="D74" s="2" t="s">
        <v>192</v>
      </c>
      <c r="E74" s="2" t="s">
        <v>451</v>
      </c>
      <c r="F74" s="9">
        <v>11250</v>
      </c>
      <c r="G74" s="2">
        <f t="shared" si="6"/>
        <v>4</v>
      </c>
      <c r="H74" s="9">
        <f t="shared" si="7"/>
        <v>2812.5</v>
      </c>
      <c r="I74" s="2" t="s">
        <v>7</v>
      </c>
      <c r="J74" s="6">
        <v>-2812.5</v>
      </c>
      <c r="K74" s="2">
        <v>-2812.5</v>
      </c>
      <c r="L74" s="2">
        <v>-2812.5</v>
      </c>
      <c r="M74" s="2">
        <v>8437.5</v>
      </c>
    </row>
    <row r="75" spans="1:13" x14ac:dyDescent="0.25">
      <c r="A75" s="3">
        <v>43089</v>
      </c>
      <c r="B75" s="7">
        <f t="shared" si="4"/>
        <v>2017</v>
      </c>
      <c r="C75" s="7">
        <f t="shared" si="5"/>
        <v>12</v>
      </c>
      <c r="D75" s="2" t="s">
        <v>139</v>
      </c>
      <c r="E75" s="2" t="s">
        <v>139</v>
      </c>
      <c r="F75" s="9">
        <v>18120</v>
      </c>
      <c r="G75" s="2">
        <f t="shared" si="6"/>
        <v>4</v>
      </c>
      <c r="H75" s="9">
        <f t="shared" si="7"/>
        <v>4530</v>
      </c>
      <c r="I75" s="2" t="s">
        <v>7</v>
      </c>
      <c r="J75" s="6">
        <v>-4530</v>
      </c>
      <c r="K75" s="2">
        <v>-4530</v>
      </c>
      <c r="L75" s="2">
        <v>-4530</v>
      </c>
      <c r="M75" s="2">
        <v>13590</v>
      </c>
    </row>
    <row r="76" spans="1:13" x14ac:dyDescent="0.25">
      <c r="A76" s="3">
        <v>43089</v>
      </c>
      <c r="B76" s="7">
        <f t="shared" si="4"/>
        <v>2017</v>
      </c>
      <c r="C76" s="7">
        <f t="shared" si="5"/>
        <v>12</v>
      </c>
      <c r="D76" s="2" t="s">
        <v>193</v>
      </c>
      <c r="E76" s="2" t="s">
        <v>91</v>
      </c>
      <c r="F76" s="9">
        <v>208909</v>
      </c>
      <c r="G76" s="2">
        <f t="shared" si="6"/>
        <v>4</v>
      </c>
      <c r="H76" s="9">
        <f t="shared" si="7"/>
        <v>52227.25</v>
      </c>
      <c r="I76" s="2" t="s">
        <v>7</v>
      </c>
      <c r="J76" s="6">
        <v>156681.75</v>
      </c>
      <c r="K76" s="2">
        <v>-52227.25</v>
      </c>
      <c r="L76" s="2">
        <v>-52227.25</v>
      </c>
      <c r="M76" s="2">
        <v>-52227.25</v>
      </c>
    </row>
    <row r="77" spans="1:13" x14ac:dyDescent="0.25">
      <c r="A77" s="3">
        <v>43091</v>
      </c>
      <c r="B77" s="7">
        <f t="shared" si="4"/>
        <v>2017</v>
      </c>
      <c r="C77" s="7">
        <f t="shared" si="5"/>
        <v>12</v>
      </c>
      <c r="D77" s="2" t="s">
        <v>194</v>
      </c>
      <c r="E77" s="2" t="s">
        <v>51</v>
      </c>
      <c r="F77" s="9">
        <v>990</v>
      </c>
      <c r="G77" s="2">
        <f t="shared" si="6"/>
        <v>4</v>
      </c>
      <c r="H77" s="9">
        <f t="shared" si="7"/>
        <v>247.5</v>
      </c>
      <c r="I77" s="2" t="s">
        <v>7</v>
      </c>
      <c r="J77" s="6">
        <v>-247.5</v>
      </c>
      <c r="K77" s="2">
        <v>-247.5</v>
      </c>
      <c r="L77" s="2">
        <v>742.5</v>
      </c>
      <c r="M77" s="2">
        <v>-247.5</v>
      </c>
    </row>
    <row r="78" spans="1:13" x14ac:dyDescent="0.25">
      <c r="A78" s="3">
        <v>43091</v>
      </c>
      <c r="B78" s="7">
        <f t="shared" si="4"/>
        <v>2017</v>
      </c>
      <c r="C78" s="7">
        <f t="shared" si="5"/>
        <v>12</v>
      </c>
      <c r="D78" s="2" t="s">
        <v>19</v>
      </c>
      <c r="E78" s="2" t="s">
        <v>51</v>
      </c>
      <c r="F78" s="9">
        <v>10725</v>
      </c>
      <c r="G78" s="2">
        <f t="shared" si="6"/>
        <v>4</v>
      </c>
      <c r="H78" s="9">
        <f t="shared" si="7"/>
        <v>2681.25</v>
      </c>
      <c r="I78" s="2" t="s">
        <v>7</v>
      </c>
      <c r="J78" s="6">
        <v>-2681.25</v>
      </c>
      <c r="K78" s="2">
        <v>-2681.25</v>
      </c>
      <c r="L78" s="2">
        <v>-2681.25</v>
      </c>
      <c r="M78" s="2">
        <v>8043.75</v>
      </c>
    </row>
    <row r="79" spans="1:13" x14ac:dyDescent="0.25">
      <c r="A79" s="3">
        <v>43095</v>
      </c>
      <c r="B79" s="7">
        <f t="shared" si="4"/>
        <v>2017</v>
      </c>
      <c r="C79" s="7">
        <f t="shared" si="5"/>
        <v>12</v>
      </c>
      <c r="D79" s="2" t="s">
        <v>204</v>
      </c>
      <c r="E79" s="2" t="s">
        <v>17</v>
      </c>
      <c r="F79" s="9">
        <v>120000</v>
      </c>
      <c r="G79" s="2">
        <f t="shared" si="6"/>
        <v>4</v>
      </c>
      <c r="H79" s="9">
        <f t="shared" si="7"/>
        <v>30000</v>
      </c>
      <c r="I79" s="2" t="s">
        <v>7</v>
      </c>
      <c r="J79" s="6">
        <v>-30000</v>
      </c>
      <c r="K79" s="2">
        <v>90000</v>
      </c>
      <c r="L79" s="2">
        <v>-30000</v>
      </c>
      <c r="M79" s="2">
        <v>-30000</v>
      </c>
    </row>
    <row r="80" spans="1:13" x14ac:dyDescent="0.25">
      <c r="A80" s="3">
        <v>43097</v>
      </c>
      <c r="B80" s="7">
        <f t="shared" si="4"/>
        <v>2017</v>
      </c>
      <c r="C80" s="7">
        <f t="shared" si="5"/>
        <v>12</v>
      </c>
      <c r="D80" s="2" t="s">
        <v>208</v>
      </c>
      <c r="E80" s="2" t="s">
        <v>51</v>
      </c>
      <c r="F80" s="9">
        <v>2456</v>
      </c>
      <c r="G80" s="2">
        <f t="shared" si="6"/>
        <v>4</v>
      </c>
      <c r="H80" s="9">
        <f t="shared" si="7"/>
        <v>614</v>
      </c>
      <c r="I80" s="2" t="s">
        <v>7</v>
      </c>
      <c r="J80" s="6">
        <v>-614</v>
      </c>
      <c r="K80" s="2">
        <v>1842</v>
      </c>
      <c r="L80" s="2">
        <v>-614</v>
      </c>
      <c r="M80" s="2">
        <v>-614</v>
      </c>
    </row>
    <row r="81" spans="1:13" x14ac:dyDescent="0.25">
      <c r="A81" s="3">
        <v>43104</v>
      </c>
      <c r="B81" s="7">
        <f t="shared" si="4"/>
        <v>2018</v>
      </c>
      <c r="C81" s="7">
        <f t="shared" si="5"/>
        <v>1</v>
      </c>
      <c r="D81" s="2" t="s">
        <v>211</v>
      </c>
      <c r="E81" s="2" t="s">
        <v>51</v>
      </c>
      <c r="F81" s="9">
        <v>3839</v>
      </c>
      <c r="G81" s="2">
        <f t="shared" si="6"/>
        <v>4</v>
      </c>
      <c r="H81" s="9">
        <f t="shared" si="7"/>
        <v>959.75</v>
      </c>
      <c r="I81" s="2" t="s">
        <v>7</v>
      </c>
      <c r="J81" s="6">
        <v>-959.75</v>
      </c>
      <c r="K81" s="2">
        <v>-959.75</v>
      </c>
      <c r="L81" s="2">
        <v>2879.25</v>
      </c>
      <c r="M81" s="2">
        <v>-959.75</v>
      </c>
    </row>
    <row r="82" spans="1:13" x14ac:dyDescent="0.25">
      <c r="A82" s="3">
        <v>43108</v>
      </c>
      <c r="B82" s="7">
        <f t="shared" si="4"/>
        <v>2018</v>
      </c>
      <c r="C82" s="7">
        <f t="shared" si="5"/>
        <v>1</v>
      </c>
      <c r="D82" s="2" t="s">
        <v>166</v>
      </c>
      <c r="E82" s="2" t="s">
        <v>51</v>
      </c>
      <c r="F82" s="9">
        <v>2890</v>
      </c>
      <c r="G82" s="2">
        <f t="shared" si="6"/>
        <v>4</v>
      </c>
      <c r="H82" s="9">
        <f t="shared" si="7"/>
        <v>722.5</v>
      </c>
      <c r="I82" s="2" t="s">
        <v>7</v>
      </c>
      <c r="J82" s="6">
        <v>-722.5</v>
      </c>
      <c r="K82" s="2">
        <v>-722.5</v>
      </c>
      <c r="L82" s="2">
        <v>-722.5</v>
      </c>
      <c r="M82" s="2">
        <v>2167.5</v>
      </c>
    </row>
    <row r="83" spans="1:13" x14ac:dyDescent="0.25">
      <c r="A83" s="3">
        <v>43110</v>
      </c>
      <c r="B83" s="7">
        <f t="shared" si="4"/>
        <v>2018</v>
      </c>
      <c r="C83" s="7">
        <f t="shared" si="5"/>
        <v>1</v>
      </c>
      <c r="D83" s="2" t="s">
        <v>214</v>
      </c>
      <c r="E83" s="2" t="s">
        <v>51</v>
      </c>
      <c r="F83" s="9">
        <v>5100</v>
      </c>
      <c r="G83" s="2">
        <f t="shared" si="6"/>
        <v>4</v>
      </c>
      <c r="H83" s="9">
        <f t="shared" si="7"/>
        <v>1275</v>
      </c>
      <c r="I83" s="2" t="s">
        <v>7</v>
      </c>
      <c r="J83" s="6">
        <v>-1275</v>
      </c>
      <c r="K83" s="2">
        <v>3825</v>
      </c>
      <c r="L83" s="2">
        <v>-1275</v>
      </c>
      <c r="M83" s="2">
        <v>-1275</v>
      </c>
    </row>
    <row r="84" spans="1:13" x14ac:dyDescent="0.25">
      <c r="A84" s="3">
        <v>43110</v>
      </c>
      <c r="B84" s="7">
        <f t="shared" si="4"/>
        <v>2018</v>
      </c>
      <c r="C84" s="7">
        <f t="shared" si="5"/>
        <v>1</v>
      </c>
      <c r="D84" s="2" t="s">
        <v>25</v>
      </c>
      <c r="E84" s="2" t="s">
        <v>51</v>
      </c>
      <c r="F84" s="9">
        <v>10000</v>
      </c>
      <c r="G84" s="2">
        <f t="shared" si="6"/>
        <v>4</v>
      </c>
      <c r="H84" s="9">
        <f t="shared" si="7"/>
        <v>2500</v>
      </c>
      <c r="I84" s="2" t="s">
        <v>7</v>
      </c>
      <c r="J84" s="6">
        <v>-2500</v>
      </c>
      <c r="K84" s="2">
        <v>-2500</v>
      </c>
      <c r="L84" s="2">
        <v>-2500</v>
      </c>
      <c r="M84" s="2">
        <v>7500</v>
      </c>
    </row>
    <row r="85" spans="1:13" x14ac:dyDescent="0.25">
      <c r="A85" s="3">
        <v>43110</v>
      </c>
      <c r="B85" s="7">
        <f t="shared" si="4"/>
        <v>2018</v>
      </c>
      <c r="C85" s="7">
        <f t="shared" si="5"/>
        <v>1</v>
      </c>
      <c r="D85" s="2" t="s">
        <v>216</v>
      </c>
      <c r="E85" s="2" t="s">
        <v>51</v>
      </c>
      <c r="F85" s="9">
        <v>1899</v>
      </c>
      <c r="G85" s="2">
        <f t="shared" si="6"/>
        <v>4</v>
      </c>
      <c r="H85" s="9">
        <f t="shared" si="7"/>
        <v>474.75</v>
      </c>
      <c r="I85" s="2" t="s">
        <v>7</v>
      </c>
      <c r="J85" s="6">
        <v>-474.75</v>
      </c>
      <c r="K85" s="2">
        <v>-474.75</v>
      </c>
      <c r="L85" s="2">
        <v>1424.25</v>
      </c>
      <c r="M85" s="2">
        <v>-474.75</v>
      </c>
    </row>
    <row r="86" spans="1:13" x14ac:dyDescent="0.25">
      <c r="A86" s="3">
        <v>43111</v>
      </c>
      <c r="B86" s="7">
        <f t="shared" si="4"/>
        <v>2018</v>
      </c>
      <c r="C86" s="7">
        <f t="shared" si="5"/>
        <v>1</v>
      </c>
      <c r="D86" s="2" t="s">
        <v>152</v>
      </c>
      <c r="E86" s="2" t="s">
        <v>51</v>
      </c>
      <c r="F86" s="9">
        <v>42366</v>
      </c>
      <c r="G86" s="2">
        <f t="shared" si="6"/>
        <v>4</v>
      </c>
      <c r="H86" s="9">
        <f t="shared" si="7"/>
        <v>10591.5</v>
      </c>
      <c r="I86" s="2" t="s">
        <v>7</v>
      </c>
      <c r="J86" s="6">
        <v>-10591.5</v>
      </c>
      <c r="K86" s="2">
        <v>-10591.5</v>
      </c>
      <c r="L86" s="2">
        <v>31774.5</v>
      </c>
      <c r="M86" s="2">
        <v>-10591.5</v>
      </c>
    </row>
    <row r="87" spans="1:13" x14ac:dyDescent="0.25">
      <c r="A87" s="3">
        <v>43115</v>
      </c>
      <c r="B87" s="7">
        <f t="shared" si="4"/>
        <v>2018</v>
      </c>
      <c r="C87" s="7">
        <f t="shared" si="5"/>
        <v>1</v>
      </c>
      <c r="D87" s="2" t="s">
        <v>51</v>
      </c>
      <c r="E87" s="2" t="s">
        <v>51</v>
      </c>
      <c r="F87" s="9">
        <v>3377</v>
      </c>
      <c r="G87" s="2">
        <f t="shared" si="6"/>
        <v>4</v>
      </c>
      <c r="H87" s="9">
        <f t="shared" si="7"/>
        <v>844.25</v>
      </c>
      <c r="I87" s="2" t="s">
        <v>7</v>
      </c>
      <c r="J87" s="6">
        <v>2532.75</v>
      </c>
      <c r="K87" s="2">
        <v>-844.25</v>
      </c>
      <c r="L87" s="2">
        <v>-844.25</v>
      </c>
      <c r="M87" s="2">
        <v>-844.25</v>
      </c>
    </row>
    <row r="88" spans="1:13" x14ac:dyDescent="0.25">
      <c r="A88" s="3">
        <v>43118</v>
      </c>
      <c r="B88" s="7">
        <f t="shared" si="4"/>
        <v>2018</v>
      </c>
      <c r="C88" s="7">
        <f t="shared" si="5"/>
        <v>1</v>
      </c>
      <c r="D88" s="2" t="s">
        <v>78</v>
      </c>
      <c r="E88" s="2" t="s">
        <v>449</v>
      </c>
      <c r="F88" s="9">
        <v>33660</v>
      </c>
      <c r="G88" s="2">
        <f t="shared" si="6"/>
        <v>3</v>
      </c>
      <c r="H88" s="9">
        <f t="shared" si="7"/>
        <v>11220</v>
      </c>
      <c r="I88" s="2" t="s">
        <v>7</v>
      </c>
      <c r="J88" s="6">
        <v>-11220</v>
      </c>
      <c r="K88" s="2">
        <v>-11220</v>
      </c>
      <c r="L88" s="2">
        <v>-11220</v>
      </c>
      <c r="M88" s="2">
        <v>33660</v>
      </c>
    </row>
    <row r="89" spans="1:13" x14ac:dyDescent="0.25">
      <c r="A89" s="3">
        <v>43118</v>
      </c>
      <c r="B89" s="7">
        <f t="shared" si="4"/>
        <v>2018</v>
      </c>
      <c r="C89" s="7">
        <f t="shared" si="5"/>
        <v>1</v>
      </c>
      <c r="D89" s="2" t="s">
        <v>140</v>
      </c>
      <c r="E89" s="2" t="s">
        <v>450</v>
      </c>
      <c r="F89" s="9">
        <v>20990</v>
      </c>
      <c r="G89" s="2">
        <f t="shared" si="6"/>
        <v>4</v>
      </c>
      <c r="H89" s="9">
        <f t="shared" si="7"/>
        <v>5247.5</v>
      </c>
      <c r="I89" s="2" t="s">
        <v>7</v>
      </c>
      <c r="J89" s="6">
        <v>-5247.5</v>
      </c>
      <c r="K89" s="2">
        <v>-5247.5</v>
      </c>
      <c r="L89" s="2">
        <v>-5247.5</v>
      </c>
      <c r="M89" s="2">
        <v>15742.5</v>
      </c>
    </row>
    <row r="90" spans="1:13" x14ac:dyDescent="0.25">
      <c r="A90" s="3">
        <v>43118</v>
      </c>
      <c r="B90" s="7">
        <f t="shared" si="4"/>
        <v>2018</v>
      </c>
      <c r="C90" s="7">
        <f t="shared" si="5"/>
        <v>1</v>
      </c>
      <c r="D90" s="2" t="s">
        <v>192</v>
      </c>
      <c r="E90" s="2" t="s">
        <v>451</v>
      </c>
      <c r="F90" s="9">
        <v>16450</v>
      </c>
      <c r="G90" s="2">
        <f t="shared" si="6"/>
        <v>4</v>
      </c>
      <c r="H90" s="9">
        <f t="shared" si="7"/>
        <v>4112.5</v>
      </c>
      <c r="I90" s="2" t="s">
        <v>7</v>
      </c>
      <c r="J90" s="6">
        <v>-4112.5</v>
      </c>
      <c r="K90" s="2">
        <v>-4112.5</v>
      </c>
      <c r="L90" s="2">
        <v>-4112.5</v>
      </c>
      <c r="M90" s="2">
        <v>12337.5</v>
      </c>
    </row>
    <row r="91" spans="1:13" x14ac:dyDescent="0.25">
      <c r="A91" s="3">
        <v>43118</v>
      </c>
      <c r="B91" s="7">
        <f t="shared" si="4"/>
        <v>2018</v>
      </c>
      <c r="C91" s="7">
        <f t="shared" si="5"/>
        <v>1</v>
      </c>
      <c r="D91" s="2" t="s">
        <v>139</v>
      </c>
      <c r="E91" s="2" t="s">
        <v>139</v>
      </c>
      <c r="F91" s="9">
        <v>14720</v>
      </c>
      <c r="G91" s="2">
        <f t="shared" si="6"/>
        <v>4</v>
      </c>
      <c r="H91" s="9">
        <f t="shared" si="7"/>
        <v>3680</v>
      </c>
      <c r="I91" s="2" t="s">
        <v>7</v>
      </c>
      <c r="J91" s="6">
        <v>-3680</v>
      </c>
      <c r="K91" s="2">
        <v>-3680</v>
      </c>
      <c r="L91" s="2">
        <v>-3680</v>
      </c>
      <c r="M91" s="2">
        <v>11040</v>
      </c>
    </row>
    <row r="92" spans="1:13" x14ac:dyDescent="0.25">
      <c r="A92" s="3">
        <v>43118</v>
      </c>
      <c r="B92" s="7">
        <f t="shared" si="4"/>
        <v>2018</v>
      </c>
      <c r="C92" s="7">
        <f t="shared" si="5"/>
        <v>1</v>
      </c>
      <c r="D92" s="2" t="s">
        <v>219</v>
      </c>
      <c r="E92" s="2" t="s">
        <v>91</v>
      </c>
      <c r="F92" s="9">
        <v>210049</v>
      </c>
      <c r="G92" s="2">
        <f t="shared" si="6"/>
        <v>4</v>
      </c>
      <c r="H92" s="9">
        <f t="shared" si="7"/>
        <v>52512.25</v>
      </c>
      <c r="I92" s="2" t="s">
        <v>7</v>
      </c>
      <c r="J92" s="6">
        <v>157536.75</v>
      </c>
      <c r="K92" s="2">
        <v>-52512.25</v>
      </c>
      <c r="L92" s="2">
        <v>-52512.25</v>
      </c>
      <c r="M92" s="2">
        <v>-52512.25</v>
      </c>
    </row>
    <row r="93" spans="1:13" x14ac:dyDescent="0.25">
      <c r="A93" s="3">
        <v>43119</v>
      </c>
      <c r="B93" s="7">
        <f t="shared" si="4"/>
        <v>2018</v>
      </c>
      <c r="C93" s="7">
        <f t="shared" si="5"/>
        <v>1</v>
      </c>
      <c r="D93" s="2" t="s">
        <v>220</v>
      </c>
      <c r="E93" s="2" t="s">
        <v>51</v>
      </c>
      <c r="F93" s="9">
        <v>1890</v>
      </c>
      <c r="G93" s="2">
        <f t="shared" si="6"/>
        <v>4</v>
      </c>
      <c r="H93" s="9">
        <f t="shared" si="7"/>
        <v>472.5</v>
      </c>
      <c r="I93" s="2" t="s">
        <v>7</v>
      </c>
      <c r="J93" s="6">
        <v>-472.5</v>
      </c>
      <c r="K93" s="2">
        <v>-472.5</v>
      </c>
      <c r="L93" s="2">
        <v>1417.5</v>
      </c>
      <c r="M93" s="2">
        <v>-472.5</v>
      </c>
    </row>
    <row r="94" spans="1:13" x14ac:dyDescent="0.25">
      <c r="A94" s="3">
        <v>43123</v>
      </c>
      <c r="B94" s="7">
        <f t="shared" si="4"/>
        <v>2018</v>
      </c>
      <c r="C94" s="7">
        <f t="shared" si="5"/>
        <v>1</v>
      </c>
      <c r="D94" s="2" t="s">
        <v>223</v>
      </c>
      <c r="E94" s="2" t="s">
        <v>51</v>
      </c>
      <c r="F94" s="9">
        <v>31889</v>
      </c>
      <c r="G94" s="2">
        <f t="shared" si="6"/>
        <v>4</v>
      </c>
      <c r="H94" s="9">
        <f t="shared" si="7"/>
        <v>7972.25</v>
      </c>
      <c r="I94" s="2" t="s">
        <v>7</v>
      </c>
      <c r="J94" s="6">
        <v>-7649</v>
      </c>
      <c r="K94" s="2">
        <v>17137</v>
      </c>
      <c r="L94" s="2">
        <v>-4139</v>
      </c>
      <c r="M94" s="2">
        <v>-5349</v>
      </c>
    </row>
    <row r="95" spans="1:13" x14ac:dyDescent="0.25">
      <c r="A95" s="3">
        <v>43124</v>
      </c>
      <c r="B95" s="7">
        <f t="shared" si="4"/>
        <v>2018</v>
      </c>
      <c r="C95" s="7">
        <f t="shared" si="5"/>
        <v>1</v>
      </c>
      <c r="D95" s="2" t="s">
        <v>224</v>
      </c>
      <c r="E95" s="2" t="s">
        <v>452</v>
      </c>
      <c r="F95" s="9">
        <v>40000</v>
      </c>
      <c r="G95" s="2">
        <f t="shared" si="6"/>
        <v>4</v>
      </c>
      <c r="H95" s="9">
        <f t="shared" si="7"/>
        <v>10000</v>
      </c>
      <c r="I95" s="2" t="s">
        <v>7</v>
      </c>
      <c r="J95" s="6">
        <v>-20000</v>
      </c>
      <c r="K95" s="2">
        <v>-20000</v>
      </c>
      <c r="L95" s="2">
        <v>20000</v>
      </c>
      <c r="M95" s="2">
        <v>20000</v>
      </c>
    </row>
    <row r="96" spans="1:13" x14ac:dyDescent="0.25">
      <c r="A96" s="3">
        <v>43128</v>
      </c>
      <c r="B96" s="7">
        <f t="shared" si="4"/>
        <v>2018</v>
      </c>
      <c r="C96" s="7">
        <f t="shared" si="5"/>
        <v>1</v>
      </c>
      <c r="D96" s="2" t="s">
        <v>226</v>
      </c>
      <c r="E96" s="2" t="s">
        <v>17</v>
      </c>
      <c r="F96" s="9">
        <v>124000</v>
      </c>
      <c r="G96" s="2">
        <f t="shared" si="6"/>
        <v>4</v>
      </c>
      <c r="H96" s="9">
        <f t="shared" si="7"/>
        <v>31000</v>
      </c>
      <c r="I96" s="2" t="s">
        <v>7</v>
      </c>
      <c r="J96" s="6">
        <v>-31000</v>
      </c>
      <c r="K96" s="2">
        <v>93000</v>
      </c>
      <c r="L96" s="2">
        <v>-31000</v>
      </c>
      <c r="M96" s="2">
        <v>-31000</v>
      </c>
    </row>
    <row r="97" spans="1:13" x14ac:dyDescent="0.25">
      <c r="A97" s="3">
        <v>43130</v>
      </c>
      <c r="B97" s="7">
        <f t="shared" si="4"/>
        <v>2018</v>
      </c>
      <c r="C97" s="7">
        <f t="shared" si="5"/>
        <v>1</v>
      </c>
      <c r="D97" s="2" t="s">
        <v>162</v>
      </c>
      <c r="E97" s="2" t="s">
        <v>51</v>
      </c>
      <c r="F97" s="9">
        <v>1890</v>
      </c>
      <c r="G97" s="2">
        <f t="shared" si="6"/>
        <v>4</v>
      </c>
      <c r="H97" s="9">
        <f t="shared" si="7"/>
        <v>472.5</v>
      </c>
      <c r="I97" s="2" t="s">
        <v>7</v>
      </c>
      <c r="J97" s="6">
        <v>-472.5</v>
      </c>
      <c r="K97" s="2">
        <v>-472.5</v>
      </c>
      <c r="L97" s="2">
        <v>-472.5</v>
      </c>
      <c r="M97" s="2">
        <v>1417.5</v>
      </c>
    </row>
    <row r="98" spans="1:13" x14ac:dyDescent="0.25">
      <c r="A98" s="3">
        <v>43146</v>
      </c>
      <c r="B98" s="7">
        <f t="shared" si="4"/>
        <v>2018</v>
      </c>
      <c r="C98" s="7">
        <f t="shared" si="5"/>
        <v>2</v>
      </c>
      <c r="D98" s="2" t="s">
        <v>228</v>
      </c>
      <c r="E98" s="2" t="s">
        <v>51</v>
      </c>
      <c r="F98" s="9">
        <v>8712</v>
      </c>
      <c r="G98" s="2">
        <f t="shared" si="6"/>
        <v>4</v>
      </c>
      <c r="H98" s="9">
        <f t="shared" si="7"/>
        <v>2178</v>
      </c>
      <c r="I98" s="2" t="s">
        <v>7</v>
      </c>
      <c r="J98" s="6">
        <v>-2178</v>
      </c>
      <c r="K98" s="2">
        <v>-2178</v>
      </c>
      <c r="L98" s="2">
        <v>6534</v>
      </c>
      <c r="M98" s="2">
        <v>-2178</v>
      </c>
    </row>
    <row r="99" spans="1:13" x14ac:dyDescent="0.25">
      <c r="A99" s="3">
        <v>43150</v>
      </c>
      <c r="B99" s="7">
        <f t="shared" si="4"/>
        <v>2018</v>
      </c>
      <c r="C99" s="7">
        <f t="shared" si="5"/>
        <v>2</v>
      </c>
      <c r="D99" s="2" t="s">
        <v>192</v>
      </c>
      <c r="E99" s="2" t="s">
        <v>451</v>
      </c>
      <c r="F99" s="9">
        <v>16600</v>
      </c>
      <c r="G99" s="2">
        <f t="shared" si="6"/>
        <v>4</v>
      </c>
      <c r="H99" s="9">
        <f t="shared" si="7"/>
        <v>4150</v>
      </c>
      <c r="I99" s="2" t="s">
        <v>7</v>
      </c>
      <c r="J99" s="6">
        <v>-4150</v>
      </c>
      <c r="K99" s="2">
        <v>-4150</v>
      </c>
      <c r="L99" s="2">
        <v>-4150</v>
      </c>
      <c r="M99" s="2">
        <v>12450</v>
      </c>
    </row>
    <row r="100" spans="1:13" x14ac:dyDescent="0.25">
      <c r="A100" s="3">
        <v>43150</v>
      </c>
      <c r="B100" s="7">
        <f t="shared" si="4"/>
        <v>2018</v>
      </c>
      <c r="C100" s="7">
        <f t="shared" si="5"/>
        <v>2</v>
      </c>
      <c r="D100" s="2" t="s">
        <v>139</v>
      </c>
      <c r="E100" s="2" t="s">
        <v>139</v>
      </c>
      <c r="F100" s="9">
        <v>24940</v>
      </c>
      <c r="G100" s="2">
        <f t="shared" si="6"/>
        <v>4</v>
      </c>
      <c r="H100" s="9">
        <f t="shared" si="7"/>
        <v>6235</v>
      </c>
      <c r="I100" s="2" t="s">
        <v>7</v>
      </c>
      <c r="J100" s="6">
        <v>-6235</v>
      </c>
      <c r="K100" s="2">
        <v>-6235</v>
      </c>
      <c r="L100" s="2">
        <v>-6235</v>
      </c>
      <c r="M100" s="2">
        <v>18705</v>
      </c>
    </row>
    <row r="101" spans="1:13" x14ac:dyDescent="0.25">
      <c r="A101" s="3">
        <v>43150</v>
      </c>
      <c r="B101" s="7">
        <f t="shared" si="4"/>
        <v>2018</v>
      </c>
      <c r="C101" s="7">
        <f t="shared" si="5"/>
        <v>2</v>
      </c>
      <c r="D101" s="2" t="s">
        <v>140</v>
      </c>
      <c r="E101" s="2" t="s">
        <v>449</v>
      </c>
      <c r="F101" s="9">
        <v>21116</v>
      </c>
      <c r="G101" s="2">
        <f t="shared" si="6"/>
        <v>3</v>
      </c>
      <c r="H101" s="9">
        <f t="shared" si="7"/>
        <v>7038.666666666667</v>
      </c>
      <c r="I101" s="2" t="s">
        <v>7</v>
      </c>
      <c r="J101" s="6">
        <v>-5279</v>
      </c>
      <c r="K101" s="2">
        <v>-5279</v>
      </c>
      <c r="L101" s="2">
        <v>-5279</v>
      </c>
      <c r="M101" s="2">
        <v>15837</v>
      </c>
    </row>
    <row r="102" spans="1:13" x14ac:dyDescent="0.25">
      <c r="A102" s="3">
        <v>43152</v>
      </c>
      <c r="B102" s="7">
        <f t="shared" si="4"/>
        <v>2018</v>
      </c>
      <c r="C102" s="7">
        <f t="shared" si="5"/>
        <v>2</v>
      </c>
      <c r="D102" s="2" t="s">
        <v>232</v>
      </c>
      <c r="E102" s="2" t="s">
        <v>452</v>
      </c>
      <c r="F102" s="9">
        <v>40000</v>
      </c>
      <c r="G102" s="2">
        <f t="shared" si="6"/>
        <v>4</v>
      </c>
      <c r="H102" s="9">
        <f t="shared" si="7"/>
        <v>10000</v>
      </c>
      <c r="I102" s="2" t="s">
        <v>7</v>
      </c>
      <c r="J102" s="6">
        <v>-20000</v>
      </c>
      <c r="K102" s="2">
        <v>-20000</v>
      </c>
      <c r="L102" s="2">
        <v>20000</v>
      </c>
      <c r="M102" s="2">
        <v>20000</v>
      </c>
    </row>
    <row r="103" spans="1:13" x14ac:dyDescent="0.25">
      <c r="A103" s="3">
        <v>43152</v>
      </c>
      <c r="B103" s="7">
        <f t="shared" si="4"/>
        <v>2018</v>
      </c>
      <c r="C103" s="7">
        <f t="shared" si="5"/>
        <v>2</v>
      </c>
      <c r="D103" s="2" t="s">
        <v>233</v>
      </c>
      <c r="E103" s="2" t="s">
        <v>51</v>
      </c>
      <c r="F103" s="9">
        <v>11060</v>
      </c>
      <c r="G103" s="2">
        <f t="shared" si="6"/>
        <v>4</v>
      </c>
      <c r="H103" s="9">
        <f t="shared" si="7"/>
        <v>2765</v>
      </c>
      <c r="I103" s="2" t="s">
        <v>7</v>
      </c>
      <c r="J103" s="6">
        <v>-2765</v>
      </c>
      <c r="K103" s="2">
        <v>-2765</v>
      </c>
      <c r="L103" s="2">
        <v>8295</v>
      </c>
      <c r="M103" s="2">
        <v>-2765</v>
      </c>
    </row>
    <row r="104" spans="1:13" x14ac:dyDescent="0.25">
      <c r="A104" s="3">
        <v>43157</v>
      </c>
      <c r="B104" s="7">
        <f t="shared" si="4"/>
        <v>2018</v>
      </c>
      <c r="C104" s="7">
        <f t="shared" si="5"/>
        <v>2</v>
      </c>
      <c r="D104" s="2" t="s">
        <v>234</v>
      </c>
      <c r="E104" s="2" t="s">
        <v>91</v>
      </c>
      <c r="F104" s="9">
        <v>219635</v>
      </c>
      <c r="G104" s="2">
        <f t="shared" si="6"/>
        <v>4</v>
      </c>
      <c r="H104" s="9">
        <f t="shared" si="7"/>
        <v>54908.75</v>
      </c>
      <c r="I104" s="2" t="s">
        <v>7</v>
      </c>
      <c r="J104" s="6">
        <v>164726.25</v>
      </c>
      <c r="K104" s="2">
        <v>-54908.75</v>
      </c>
      <c r="L104" s="2">
        <v>-54908.75</v>
      </c>
      <c r="M104" s="2">
        <v>-54908.75</v>
      </c>
    </row>
    <row r="105" spans="1:13" x14ac:dyDescent="0.25">
      <c r="A105" s="3">
        <v>43157</v>
      </c>
      <c r="B105" s="7">
        <f t="shared" si="4"/>
        <v>2018</v>
      </c>
      <c r="C105" s="7">
        <f t="shared" si="5"/>
        <v>2</v>
      </c>
      <c r="D105" s="2" t="s">
        <v>235</v>
      </c>
      <c r="E105" s="2" t="s">
        <v>17</v>
      </c>
      <c r="F105" s="9">
        <v>93300</v>
      </c>
      <c r="G105" s="2">
        <f t="shared" si="6"/>
        <v>4</v>
      </c>
      <c r="H105" s="9">
        <f t="shared" si="7"/>
        <v>23325</v>
      </c>
      <c r="I105" s="2" t="s">
        <v>7</v>
      </c>
      <c r="J105" s="6">
        <v>-23325</v>
      </c>
      <c r="K105" s="2">
        <v>69975</v>
      </c>
      <c r="L105" s="2">
        <v>-23325</v>
      </c>
      <c r="M105" s="2">
        <v>-23325</v>
      </c>
    </row>
    <row r="106" spans="1:13" x14ac:dyDescent="0.25">
      <c r="A106" s="3">
        <v>43158</v>
      </c>
      <c r="B106" s="7">
        <f t="shared" si="4"/>
        <v>2018</v>
      </c>
      <c r="C106" s="7">
        <f t="shared" si="5"/>
        <v>2</v>
      </c>
      <c r="D106" s="2" t="s">
        <v>236</v>
      </c>
      <c r="E106" s="2" t="s">
        <v>51</v>
      </c>
      <c r="F106" s="9">
        <v>20875</v>
      </c>
      <c r="G106" s="2">
        <f t="shared" si="6"/>
        <v>4</v>
      </c>
      <c r="H106" s="9">
        <f t="shared" si="7"/>
        <v>5218.75</v>
      </c>
      <c r="I106" s="2" t="s">
        <v>7</v>
      </c>
      <c r="J106" s="6">
        <v>-5218.75</v>
      </c>
      <c r="K106" s="2">
        <v>-5218.75</v>
      </c>
      <c r="L106" s="2">
        <v>15656.25</v>
      </c>
      <c r="M106" s="2">
        <v>-5218.75</v>
      </c>
    </row>
    <row r="107" spans="1:13" x14ac:dyDescent="0.25">
      <c r="A107" s="3">
        <v>43159</v>
      </c>
      <c r="B107" s="7">
        <f t="shared" si="4"/>
        <v>2018</v>
      </c>
      <c r="C107" s="7">
        <f t="shared" si="5"/>
        <v>2</v>
      </c>
      <c r="D107" s="2" t="s">
        <v>238</v>
      </c>
      <c r="E107" s="2" t="s">
        <v>449</v>
      </c>
      <c r="F107" s="9">
        <v>33660</v>
      </c>
      <c r="G107" s="2">
        <f t="shared" si="6"/>
        <v>3</v>
      </c>
      <c r="H107" s="9">
        <f t="shared" si="7"/>
        <v>11220</v>
      </c>
      <c r="I107" s="2" t="s">
        <v>7</v>
      </c>
      <c r="J107" s="6">
        <v>-11220</v>
      </c>
      <c r="K107" s="2">
        <v>-11220</v>
      </c>
      <c r="L107" s="2">
        <v>-11220</v>
      </c>
      <c r="M107" s="2">
        <v>33660</v>
      </c>
    </row>
    <row r="108" spans="1:13" x14ac:dyDescent="0.25">
      <c r="A108" s="3">
        <v>43170</v>
      </c>
      <c r="B108" s="7">
        <f t="shared" si="4"/>
        <v>2018</v>
      </c>
      <c r="C108" s="7">
        <f t="shared" si="5"/>
        <v>3</v>
      </c>
      <c r="D108" s="2" t="s">
        <v>240</v>
      </c>
      <c r="E108" s="2" t="s">
        <v>51</v>
      </c>
      <c r="F108" s="9">
        <v>5104</v>
      </c>
      <c r="G108" s="2">
        <f t="shared" si="6"/>
        <v>4</v>
      </c>
      <c r="H108" s="9">
        <f t="shared" si="7"/>
        <v>1276</v>
      </c>
      <c r="I108" s="2" t="s">
        <v>7</v>
      </c>
      <c r="J108" s="6">
        <v>-1276</v>
      </c>
      <c r="K108" s="2">
        <v>-1276</v>
      </c>
      <c r="L108" s="2">
        <v>3828</v>
      </c>
      <c r="M108" s="2">
        <v>-1276</v>
      </c>
    </row>
    <row r="109" spans="1:13" x14ac:dyDescent="0.25">
      <c r="A109" s="3">
        <v>43172</v>
      </c>
      <c r="B109" s="7">
        <f t="shared" si="4"/>
        <v>2018</v>
      </c>
      <c r="C109" s="7">
        <f t="shared" si="5"/>
        <v>3</v>
      </c>
      <c r="D109" s="2" t="s">
        <v>242</v>
      </c>
      <c r="E109" s="2" t="s">
        <v>51</v>
      </c>
      <c r="F109" s="9">
        <v>16702</v>
      </c>
      <c r="G109" s="2">
        <f t="shared" si="6"/>
        <v>4</v>
      </c>
      <c r="H109" s="9">
        <f t="shared" si="7"/>
        <v>4175.5</v>
      </c>
      <c r="I109" s="2" t="s">
        <v>7</v>
      </c>
      <c r="J109" s="6">
        <v>-4175.5</v>
      </c>
      <c r="K109" s="2">
        <v>-4175.5</v>
      </c>
      <c r="L109" s="2">
        <v>12526.5</v>
      </c>
      <c r="M109" s="2">
        <v>-4175.5</v>
      </c>
    </row>
    <row r="110" spans="1:13" x14ac:dyDescent="0.25">
      <c r="A110" s="3">
        <v>43173</v>
      </c>
      <c r="B110" s="7">
        <f t="shared" si="4"/>
        <v>2018</v>
      </c>
      <c r="C110" s="7">
        <f t="shared" si="5"/>
        <v>3</v>
      </c>
      <c r="D110" s="2" t="s">
        <v>243</v>
      </c>
      <c r="E110" s="2" t="s">
        <v>51</v>
      </c>
      <c r="F110" s="9">
        <v>7400</v>
      </c>
      <c r="G110" s="2">
        <f t="shared" si="6"/>
        <v>4</v>
      </c>
      <c r="H110" s="9">
        <f t="shared" si="7"/>
        <v>1850</v>
      </c>
      <c r="I110" s="2" t="s">
        <v>7</v>
      </c>
      <c r="J110" s="6">
        <v>-1850</v>
      </c>
      <c r="K110" s="2">
        <v>-1850</v>
      </c>
      <c r="L110" s="2">
        <v>-1850</v>
      </c>
      <c r="M110" s="2">
        <v>5550</v>
      </c>
    </row>
    <row r="111" spans="1:13" x14ac:dyDescent="0.25">
      <c r="A111" s="3">
        <v>43175</v>
      </c>
      <c r="B111" s="7">
        <f t="shared" si="4"/>
        <v>2018</v>
      </c>
      <c r="C111" s="7">
        <f t="shared" si="5"/>
        <v>3</v>
      </c>
      <c r="D111" s="2" t="s">
        <v>249</v>
      </c>
      <c r="E111" s="2" t="s">
        <v>452</v>
      </c>
      <c r="F111" s="9">
        <v>40000</v>
      </c>
      <c r="G111" s="2">
        <f t="shared" si="6"/>
        <v>4</v>
      </c>
      <c r="H111" s="9">
        <f t="shared" si="7"/>
        <v>10000</v>
      </c>
      <c r="I111" s="2" t="s">
        <v>7</v>
      </c>
      <c r="J111" s="6">
        <v>-20000</v>
      </c>
      <c r="K111" s="2">
        <v>-20000</v>
      </c>
      <c r="L111" s="2">
        <v>20000</v>
      </c>
      <c r="M111" s="2">
        <v>20000</v>
      </c>
    </row>
    <row r="112" spans="1:13" x14ac:dyDescent="0.25">
      <c r="A112" s="3">
        <v>43175</v>
      </c>
      <c r="B112" s="7">
        <f t="shared" si="4"/>
        <v>2018</v>
      </c>
      <c r="C112" s="7">
        <f t="shared" si="5"/>
        <v>3</v>
      </c>
      <c r="D112" s="2" t="s">
        <v>250</v>
      </c>
      <c r="E112" s="2" t="s">
        <v>51</v>
      </c>
      <c r="F112" s="9">
        <v>5580</v>
      </c>
      <c r="G112" s="2">
        <f t="shared" si="6"/>
        <v>4</v>
      </c>
      <c r="H112" s="9">
        <f t="shared" si="7"/>
        <v>1395</v>
      </c>
      <c r="I112" s="2" t="s">
        <v>7</v>
      </c>
      <c r="J112" s="6">
        <v>-1395</v>
      </c>
      <c r="K112" s="2">
        <v>-1395</v>
      </c>
      <c r="L112" s="2">
        <v>-1395</v>
      </c>
      <c r="M112" s="2">
        <v>4185</v>
      </c>
    </row>
    <row r="113" spans="1:13" x14ac:dyDescent="0.25">
      <c r="A113" s="3">
        <v>43178</v>
      </c>
      <c r="B113" s="7">
        <f t="shared" si="4"/>
        <v>2018</v>
      </c>
      <c r="C113" s="7">
        <f t="shared" si="5"/>
        <v>3</v>
      </c>
      <c r="D113" s="2" t="s">
        <v>140</v>
      </c>
      <c r="E113" s="2" t="s">
        <v>450</v>
      </c>
      <c r="F113" s="9">
        <v>21116</v>
      </c>
      <c r="G113" s="2">
        <f t="shared" si="6"/>
        <v>4</v>
      </c>
      <c r="H113" s="9">
        <f t="shared" si="7"/>
        <v>5279</v>
      </c>
      <c r="I113" s="2" t="s">
        <v>7</v>
      </c>
      <c r="J113" s="6">
        <v>-5279</v>
      </c>
      <c r="K113" s="2">
        <v>-5279</v>
      </c>
      <c r="L113" s="2">
        <v>-5279</v>
      </c>
      <c r="M113" s="2">
        <v>15837</v>
      </c>
    </row>
    <row r="114" spans="1:13" x14ac:dyDescent="0.25">
      <c r="A114" s="3">
        <v>43178</v>
      </c>
      <c r="B114" s="7">
        <f t="shared" si="4"/>
        <v>2018</v>
      </c>
      <c r="C114" s="7">
        <f t="shared" si="5"/>
        <v>3</v>
      </c>
      <c r="D114" s="2" t="s">
        <v>78</v>
      </c>
      <c r="E114" s="2" t="s">
        <v>449</v>
      </c>
      <c r="F114" s="9">
        <v>33660</v>
      </c>
      <c r="G114" s="2">
        <f t="shared" si="6"/>
        <v>3</v>
      </c>
      <c r="H114" s="9">
        <f t="shared" si="7"/>
        <v>11220</v>
      </c>
      <c r="I114" s="2" t="s">
        <v>7</v>
      </c>
      <c r="J114" s="6">
        <v>-11220</v>
      </c>
      <c r="K114" s="2">
        <v>-11220</v>
      </c>
      <c r="L114" s="2">
        <v>-11220</v>
      </c>
      <c r="M114" s="2">
        <v>33660</v>
      </c>
    </row>
    <row r="115" spans="1:13" x14ac:dyDescent="0.25">
      <c r="A115" s="3">
        <v>43178</v>
      </c>
      <c r="B115" s="7">
        <f t="shared" si="4"/>
        <v>2018</v>
      </c>
      <c r="C115" s="7">
        <f t="shared" si="5"/>
        <v>3</v>
      </c>
      <c r="D115" s="2" t="s">
        <v>192</v>
      </c>
      <c r="E115" s="2" t="s">
        <v>451</v>
      </c>
      <c r="F115" s="9">
        <v>13300</v>
      </c>
      <c r="G115" s="2">
        <f t="shared" si="6"/>
        <v>4</v>
      </c>
      <c r="H115" s="9">
        <f t="shared" si="7"/>
        <v>3325</v>
      </c>
      <c r="I115" s="2" t="s">
        <v>7</v>
      </c>
      <c r="J115" s="6">
        <v>-3325</v>
      </c>
      <c r="K115" s="2">
        <v>-3325</v>
      </c>
      <c r="L115" s="2">
        <v>-3325</v>
      </c>
      <c r="M115" s="2">
        <v>9975</v>
      </c>
    </row>
    <row r="116" spans="1:13" x14ac:dyDescent="0.25">
      <c r="A116" s="3">
        <v>43178</v>
      </c>
      <c r="B116" s="7">
        <f t="shared" si="4"/>
        <v>2018</v>
      </c>
      <c r="C116" s="7">
        <f t="shared" si="5"/>
        <v>3</v>
      </c>
      <c r="D116" s="2" t="s">
        <v>160</v>
      </c>
      <c r="E116" s="2" t="s">
        <v>160</v>
      </c>
      <c r="F116" s="9">
        <v>3587</v>
      </c>
      <c r="G116" s="2">
        <f t="shared" si="6"/>
        <v>4</v>
      </c>
      <c r="H116" s="9">
        <f t="shared" si="7"/>
        <v>896.75</v>
      </c>
      <c r="I116" s="2" t="s">
        <v>7</v>
      </c>
      <c r="J116" s="6">
        <v>-896.75</v>
      </c>
      <c r="K116" s="2">
        <v>-896.75</v>
      </c>
      <c r="L116" s="2">
        <v>-896.75</v>
      </c>
      <c r="M116" s="2">
        <v>2690.25</v>
      </c>
    </row>
    <row r="117" spans="1:13" x14ac:dyDescent="0.25">
      <c r="A117" s="3">
        <v>43178</v>
      </c>
      <c r="B117" s="7">
        <f t="shared" si="4"/>
        <v>2018</v>
      </c>
      <c r="C117" s="7">
        <f t="shared" si="5"/>
        <v>3</v>
      </c>
      <c r="D117" s="2" t="s">
        <v>254</v>
      </c>
      <c r="E117" s="2" t="s">
        <v>139</v>
      </c>
      <c r="F117" s="9">
        <v>34450</v>
      </c>
      <c r="G117" s="2">
        <f t="shared" si="6"/>
        <v>4</v>
      </c>
      <c r="H117" s="9">
        <f t="shared" si="7"/>
        <v>8612.5</v>
      </c>
      <c r="I117" s="2" t="s">
        <v>7</v>
      </c>
      <c r="J117" s="6">
        <v>-8612.5</v>
      </c>
      <c r="K117" s="2">
        <v>-8612.5</v>
      </c>
      <c r="L117" s="2">
        <v>-8612.5</v>
      </c>
      <c r="M117" s="2">
        <v>25837.5</v>
      </c>
    </row>
    <row r="118" spans="1:13" x14ac:dyDescent="0.25">
      <c r="A118" s="3">
        <v>43179</v>
      </c>
      <c r="B118" s="7">
        <f t="shared" si="4"/>
        <v>2018</v>
      </c>
      <c r="C118" s="7">
        <f t="shared" si="5"/>
        <v>3</v>
      </c>
      <c r="D118" s="2" t="s">
        <v>228</v>
      </c>
      <c r="E118" s="2" t="s">
        <v>51</v>
      </c>
      <c r="F118" s="9">
        <v>18223</v>
      </c>
      <c r="G118" s="2">
        <f t="shared" si="6"/>
        <v>4</v>
      </c>
      <c r="H118" s="9">
        <f t="shared" si="7"/>
        <v>4555.75</v>
      </c>
      <c r="I118" s="2" t="s">
        <v>7</v>
      </c>
      <c r="J118" s="6">
        <v>-4555.75</v>
      </c>
      <c r="K118" s="2">
        <v>-4555.75</v>
      </c>
      <c r="L118" s="2">
        <v>13667.25</v>
      </c>
      <c r="M118" s="2">
        <v>-4555.75</v>
      </c>
    </row>
    <row r="119" spans="1:13" x14ac:dyDescent="0.25">
      <c r="A119" s="3">
        <v>43179</v>
      </c>
      <c r="B119" s="7">
        <f t="shared" si="4"/>
        <v>2018</v>
      </c>
      <c r="C119" s="7">
        <f t="shared" si="5"/>
        <v>3</v>
      </c>
      <c r="D119" s="2" t="s">
        <v>255</v>
      </c>
      <c r="E119" s="2" t="s">
        <v>160</v>
      </c>
      <c r="F119" s="9">
        <v>7550</v>
      </c>
      <c r="G119" s="2">
        <f t="shared" si="6"/>
        <v>4</v>
      </c>
      <c r="H119" s="9">
        <f t="shared" si="7"/>
        <v>1887.5</v>
      </c>
      <c r="I119" s="2" t="s">
        <v>7</v>
      </c>
      <c r="J119" s="6">
        <v>-1887.5</v>
      </c>
      <c r="K119" s="2">
        <v>5662.5</v>
      </c>
      <c r="L119" s="2">
        <v>-1887.5</v>
      </c>
      <c r="M119" s="2">
        <v>-1887.5</v>
      </c>
    </row>
    <row r="120" spans="1:13" x14ac:dyDescent="0.25">
      <c r="A120" s="3">
        <v>43182</v>
      </c>
      <c r="B120" s="7">
        <f t="shared" si="4"/>
        <v>2018</v>
      </c>
      <c r="C120" s="7">
        <f t="shared" si="5"/>
        <v>3</v>
      </c>
      <c r="D120" s="2" t="s">
        <v>257</v>
      </c>
      <c r="E120" s="2" t="s">
        <v>91</v>
      </c>
      <c r="F120" s="9">
        <v>179449</v>
      </c>
      <c r="G120" s="2">
        <f t="shared" si="6"/>
        <v>4</v>
      </c>
      <c r="H120" s="9">
        <f t="shared" si="7"/>
        <v>44862.25</v>
      </c>
      <c r="I120" s="2" t="s">
        <v>7</v>
      </c>
      <c r="J120" s="6">
        <v>134586.75</v>
      </c>
      <c r="K120" s="2">
        <v>-44862.25</v>
      </c>
      <c r="L120" s="2">
        <v>-44862.25</v>
      </c>
      <c r="M120" s="2">
        <v>-44862.25</v>
      </c>
    </row>
    <row r="121" spans="1:13" x14ac:dyDescent="0.25">
      <c r="A121" s="3">
        <v>43183</v>
      </c>
      <c r="B121" s="7">
        <f t="shared" si="4"/>
        <v>2018</v>
      </c>
      <c r="C121" s="7">
        <f t="shared" si="5"/>
        <v>3</v>
      </c>
      <c r="D121" s="2" t="s">
        <v>258</v>
      </c>
      <c r="E121" s="2" t="s">
        <v>51</v>
      </c>
      <c r="F121" s="9">
        <v>9970</v>
      </c>
      <c r="G121" s="2">
        <f t="shared" si="6"/>
        <v>4</v>
      </c>
      <c r="H121" s="9">
        <f t="shared" si="7"/>
        <v>2492.5</v>
      </c>
      <c r="I121" s="2" t="s">
        <v>7</v>
      </c>
      <c r="J121" s="6">
        <v>-2492.5</v>
      </c>
      <c r="K121" s="2">
        <v>7477.5</v>
      </c>
      <c r="L121" s="2">
        <v>-2492.5</v>
      </c>
      <c r="M121" s="2">
        <v>-2492.5</v>
      </c>
    </row>
    <row r="122" spans="1:13" x14ac:dyDescent="0.25">
      <c r="A122" s="3">
        <v>43185</v>
      </c>
      <c r="B122" s="7">
        <f t="shared" si="4"/>
        <v>2018</v>
      </c>
      <c r="C122" s="7">
        <f t="shared" si="5"/>
        <v>3</v>
      </c>
      <c r="D122" s="2" t="s">
        <v>259</v>
      </c>
      <c r="E122" s="2" t="s">
        <v>51</v>
      </c>
      <c r="F122" s="9">
        <v>26260</v>
      </c>
      <c r="G122" s="2">
        <f t="shared" si="6"/>
        <v>4</v>
      </c>
      <c r="H122" s="9">
        <f t="shared" si="7"/>
        <v>6565</v>
      </c>
      <c r="I122" s="2" t="s">
        <v>7</v>
      </c>
      <c r="J122" s="6">
        <v>-6565</v>
      </c>
      <c r="K122" s="2">
        <v>-6565</v>
      </c>
      <c r="L122" s="2">
        <v>-6565</v>
      </c>
      <c r="M122" s="2">
        <v>19695</v>
      </c>
    </row>
    <row r="123" spans="1:13" x14ac:dyDescent="0.25">
      <c r="A123" s="3">
        <v>43185</v>
      </c>
      <c r="B123" s="7">
        <f t="shared" si="4"/>
        <v>2018</v>
      </c>
      <c r="C123" s="7">
        <f t="shared" si="5"/>
        <v>3</v>
      </c>
      <c r="D123" s="2" t="s">
        <v>258</v>
      </c>
      <c r="E123" s="2" t="s">
        <v>51</v>
      </c>
      <c r="F123" s="9">
        <v>8073</v>
      </c>
      <c r="G123" s="2">
        <f t="shared" si="6"/>
        <v>4</v>
      </c>
      <c r="H123" s="9">
        <f t="shared" si="7"/>
        <v>2018.25</v>
      </c>
      <c r="I123" s="2" t="s">
        <v>7</v>
      </c>
      <c r="J123" s="6">
        <v>-2018.25</v>
      </c>
      <c r="K123" s="2">
        <v>6054.75</v>
      </c>
      <c r="L123" s="2">
        <v>-2018.25</v>
      </c>
      <c r="M123" s="2">
        <v>-2018.25</v>
      </c>
    </row>
    <row r="124" spans="1:13" x14ac:dyDescent="0.25">
      <c r="A124" s="3">
        <v>43185</v>
      </c>
      <c r="B124" s="7">
        <f t="shared" si="4"/>
        <v>2018</v>
      </c>
      <c r="C124" s="7">
        <f t="shared" si="5"/>
        <v>3</v>
      </c>
      <c r="D124" s="2" t="s">
        <v>260</v>
      </c>
      <c r="E124" s="2" t="s">
        <v>51</v>
      </c>
      <c r="F124" s="9">
        <v>1690</v>
      </c>
      <c r="G124" s="2">
        <f t="shared" si="6"/>
        <v>4</v>
      </c>
      <c r="H124" s="9">
        <f t="shared" si="7"/>
        <v>422.5</v>
      </c>
      <c r="I124" s="2" t="s">
        <v>7</v>
      </c>
      <c r="J124" s="6">
        <v>-563.34</v>
      </c>
      <c r="K124" s="2">
        <v>1690</v>
      </c>
      <c r="L124" s="2">
        <v>-563.33000000000004</v>
      </c>
      <c r="M124" s="2">
        <v>-563.33000000000004</v>
      </c>
    </row>
    <row r="125" spans="1:13" x14ac:dyDescent="0.25">
      <c r="A125" s="3">
        <v>43189</v>
      </c>
      <c r="B125" s="7">
        <f t="shared" si="4"/>
        <v>2018</v>
      </c>
      <c r="C125" s="7">
        <f t="shared" si="5"/>
        <v>3</v>
      </c>
      <c r="D125" s="2" t="s">
        <v>262</v>
      </c>
      <c r="E125" s="2" t="s">
        <v>51</v>
      </c>
      <c r="F125" s="9">
        <v>4600</v>
      </c>
      <c r="G125" s="2">
        <f t="shared" si="6"/>
        <v>4</v>
      </c>
      <c r="H125" s="9">
        <f t="shared" si="7"/>
        <v>1150</v>
      </c>
      <c r="I125" s="2" t="s">
        <v>7</v>
      </c>
      <c r="J125" s="6">
        <v>-1150</v>
      </c>
      <c r="K125" s="2">
        <v>-1150</v>
      </c>
      <c r="L125" s="2">
        <v>-1150</v>
      </c>
      <c r="M125" s="2">
        <v>3450</v>
      </c>
    </row>
    <row r="126" spans="1:13" x14ac:dyDescent="0.25">
      <c r="A126" s="3">
        <v>43190</v>
      </c>
      <c r="B126" s="7">
        <f t="shared" si="4"/>
        <v>2018</v>
      </c>
      <c r="C126" s="7">
        <f t="shared" si="5"/>
        <v>3</v>
      </c>
      <c r="D126" s="2" t="s">
        <v>264</v>
      </c>
      <c r="E126" s="2" t="s">
        <v>17</v>
      </c>
      <c r="F126" s="9">
        <v>120000</v>
      </c>
      <c r="G126" s="2">
        <f t="shared" si="6"/>
        <v>4</v>
      </c>
      <c r="H126" s="9">
        <f t="shared" si="7"/>
        <v>30000</v>
      </c>
      <c r="I126" s="2" t="s">
        <v>7</v>
      </c>
      <c r="J126" s="6">
        <v>-30000</v>
      </c>
      <c r="K126" s="2">
        <v>90000</v>
      </c>
      <c r="L126" s="2">
        <v>-30000</v>
      </c>
      <c r="M126" s="2">
        <v>-30000</v>
      </c>
    </row>
    <row r="127" spans="1:13" x14ac:dyDescent="0.25">
      <c r="A127" s="3">
        <v>43191</v>
      </c>
      <c r="B127" s="7">
        <f t="shared" si="4"/>
        <v>2018</v>
      </c>
      <c r="C127" s="7">
        <f t="shared" si="5"/>
        <v>4</v>
      </c>
      <c r="D127" s="2" t="s">
        <v>258</v>
      </c>
      <c r="E127" s="2" t="s">
        <v>51</v>
      </c>
      <c r="F127" s="9">
        <v>17549</v>
      </c>
      <c r="G127" s="2">
        <f t="shared" si="6"/>
        <v>4</v>
      </c>
      <c r="H127" s="9">
        <f t="shared" si="7"/>
        <v>4387.25</v>
      </c>
      <c r="I127" s="2" t="s">
        <v>7</v>
      </c>
      <c r="J127" s="6">
        <v>-4387.25</v>
      </c>
      <c r="K127" s="2">
        <v>13161.75</v>
      </c>
      <c r="L127" s="2">
        <v>-4387.25</v>
      </c>
      <c r="M127" s="2">
        <v>-4387.25</v>
      </c>
    </row>
    <row r="128" spans="1:13" x14ac:dyDescent="0.25">
      <c r="A128" s="3">
        <v>43192</v>
      </c>
      <c r="B128" s="7">
        <f t="shared" si="4"/>
        <v>2018</v>
      </c>
      <c r="C128" s="7">
        <f t="shared" si="5"/>
        <v>4</v>
      </c>
      <c r="D128" s="2" t="s">
        <v>265</v>
      </c>
      <c r="E128" s="2" t="s">
        <v>51</v>
      </c>
      <c r="F128" s="9">
        <v>2869</v>
      </c>
      <c r="G128" s="2">
        <f t="shared" si="6"/>
        <v>4</v>
      </c>
      <c r="H128" s="9">
        <f t="shared" si="7"/>
        <v>717.25</v>
      </c>
      <c r="I128" s="2" t="s">
        <v>7</v>
      </c>
      <c r="J128" s="6">
        <v>-717.25</v>
      </c>
      <c r="K128" s="2">
        <v>-717.25</v>
      </c>
      <c r="L128" s="2">
        <v>2151.75</v>
      </c>
      <c r="M128" s="2">
        <v>-717.25</v>
      </c>
    </row>
    <row r="129" spans="1:13" x14ac:dyDescent="0.25">
      <c r="A129" s="3">
        <v>43196</v>
      </c>
      <c r="B129" s="7">
        <f t="shared" si="4"/>
        <v>2018</v>
      </c>
      <c r="C129" s="7">
        <f t="shared" si="5"/>
        <v>4</v>
      </c>
      <c r="D129" s="2" t="s">
        <v>51</v>
      </c>
      <c r="E129" s="2" t="s">
        <v>51</v>
      </c>
      <c r="F129" s="9">
        <v>7769</v>
      </c>
      <c r="G129" s="2">
        <f t="shared" si="6"/>
        <v>4</v>
      </c>
      <c r="H129" s="9">
        <f t="shared" si="7"/>
        <v>1942.25</v>
      </c>
      <c r="I129" s="2" t="s">
        <v>7</v>
      </c>
      <c r="J129" s="6">
        <v>5826.75</v>
      </c>
      <c r="K129" s="2">
        <v>-1942.25</v>
      </c>
      <c r="L129" s="2">
        <v>-1942.25</v>
      </c>
      <c r="M129" s="2">
        <v>-1942.25</v>
      </c>
    </row>
    <row r="130" spans="1:13" x14ac:dyDescent="0.25">
      <c r="A130" s="3">
        <v>43201</v>
      </c>
      <c r="B130" s="7">
        <f t="shared" si="4"/>
        <v>2018</v>
      </c>
      <c r="C130" s="7">
        <f t="shared" si="5"/>
        <v>4</v>
      </c>
      <c r="D130" s="2" t="s">
        <v>267</v>
      </c>
      <c r="E130" s="2" t="s">
        <v>160</v>
      </c>
      <c r="F130" s="9">
        <v>7500</v>
      </c>
      <c r="G130" s="2">
        <f t="shared" si="6"/>
        <v>4</v>
      </c>
      <c r="H130" s="9">
        <f t="shared" si="7"/>
        <v>1875</v>
      </c>
      <c r="I130" s="2" t="s">
        <v>7</v>
      </c>
      <c r="J130" s="6">
        <v>-1875</v>
      </c>
      <c r="K130" s="2">
        <v>5625</v>
      </c>
      <c r="L130" s="2">
        <v>-1875</v>
      </c>
      <c r="M130" s="2">
        <v>-1875</v>
      </c>
    </row>
    <row r="131" spans="1:13" x14ac:dyDescent="0.25">
      <c r="A131" s="3">
        <v>43201</v>
      </c>
      <c r="B131" s="7">
        <f t="shared" ref="B131:B194" si="8">+YEAR(A131)</f>
        <v>2018</v>
      </c>
      <c r="C131" s="7">
        <f t="shared" ref="C131:C194" si="9">+MONTH(A131)</f>
        <v>4</v>
      </c>
      <c r="D131" s="2" t="s">
        <v>268</v>
      </c>
      <c r="E131" s="2" t="s">
        <v>51</v>
      </c>
      <c r="F131" s="9">
        <v>10000</v>
      </c>
      <c r="G131" s="2">
        <f t="shared" ref="G131:G194" si="10">+IF(E131="Cable",3,4)</f>
        <v>4</v>
      </c>
      <c r="H131" s="9">
        <f t="shared" ref="H131:H194" si="11">+F131/G131</f>
        <v>2500</v>
      </c>
      <c r="I131" s="2" t="s">
        <v>7</v>
      </c>
      <c r="J131" s="6">
        <v>-2500</v>
      </c>
      <c r="K131" s="2">
        <v>-2500</v>
      </c>
      <c r="L131" s="2">
        <v>-2500</v>
      </c>
      <c r="M131" s="2">
        <v>7500</v>
      </c>
    </row>
    <row r="132" spans="1:13" x14ac:dyDescent="0.25">
      <c r="A132" s="3">
        <v>43202</v>
      </c>
      <c r="B132" s="7">
        <f t="shared" si="8"/>
        <v>2018</v>
      </c>
      <c r="C132" s="7">
        <f t="shared" si="9"/>
        <v>4</v>
      </c>
      <c r="D132" s="2" t="s">
        <v>269</v>
      </c>
      <c r="E132" s="2" t="s">
        <v>51</v>
      </c>
      <c r="F132" s="9">
        <v>10179</v>
      </c>
      <c r="G132" s="2">
        <f t="shared" si="10"/>
        <v>4</v>
      </c>
      <c r="H132" s="9">
        <f t="shared" si="11"/>
        <v>2544.75</v>
      </c>
      <c r="I132" s="2" t="s">
        <v>7</v>
      </c>
      <c r="J132" s="6">
        <v>-2544.75</v>
      </c>
      <c r="K132" s="2">
        <v>-2544.75</v>
      </c>
      <c r="L132" s="2">
        <v>-2544.75</v>
      </c>
      <c r="M132" s="2">
        <v>7634.25</v>
      </c>
    </row>
    <row r="133" spans="1:13" x14ac:dyDescent="0.25">
      <c r="A133" s="3">
        <v>43204</v>
      </c>
      <c r="B133" s="7">
        <f t="shared" si="8"/>
        <v>2018</v>
      </c>
      <c r="C133" s="7">
        <f t="shared" si="9"/>
        <v>4</v>
      </c>
      <c r="D133" s="2" t="s">
        <v>270</v>
      </c>
      <c r="E133" s="2" t="s">
        <v>51</v>
      </c>
      <c r="F133" s="9">
        <v>1890</v>
      </c>
      <c r="G133" s="2">
        <f t="shared" si="10"/>
        <v>4</v>
      </c>
      <c r="H133" s="9">
        <f t="shared" si="11"/>
        <v>472.5</v>
      </c>
      <c r="I133" s="2" t="s">
        <v>7</v>
      </c>
      <c r="J133" s="6">
        <v>-472.5</v>
      </c>
      <c r="K133" s="2">
        <v>-472.5</v>
      </c>
      <c r="L133" s="2">
        <v>-472.5</v>
      </c>
      <c r="M133" s="2">
        <v>1417.5</v>
      </c>
    </row>
    <row r="134" spans="1:13" x14ac:dyDescent="0.25">
      <c r="A134" s="3">
        <v>43207</v>
      </c>
      <c r="B134" s="7">
        <f t="shared" si="8"/>
        <v>2018</v>
      </c>
      <c r="C134" s="7">
        <f t="shared" si="9"/>
        <v>4</v>
      </c>
      <c r="D134" s="2" t="s">
        <v>152</v>
      </c>
      <c r="E134" s="2" t="s">
        <v>51</v>
      </c>
      <c r="F134" s="9">
        <v>50204</v>
      </c>
      <c r="G134" s="2">
        <f t="shared" si="10"/>
        <v>4</v>
      </c>
      <c r="H134" s="9">
        <f t="shared" si="11"/>
        <v>12551</v>
      </c>
      <c r="I134" s="2" t="s">
        <v>7</v>
      </c>
      <c r="J134" s="6">
        <v>-12551</v>
      </c>
      <c r="K134" s="2">
        <v>-12551</v>
      </c>
      <c r="L134" s="2">
        <v>37653</v>
      </c>
      <c r="M134" s="2">
        <v>-12551</v>
      </c>
    </row>
    <row r="135" spans="1:13" x14ac:dyDescent="0.25">
      <c r="A135" s="3">
        <v>43208</v>
      </c>
      <c r="B135" s="7">
        <f t="shared" si="8"/>
        <v>2018</v>
      </c>
      <c r="C135" s="7">
        <f t="shared" si="9"/>
        <v>4</v>
      </c>
      <c r="D135" s="2" t="s">
        <v>140</v>
      </c>
      <c r="E135" s="2" t="s">
        <v>450</v>
      </c>
      <c r="F135" s="9">
        <v>21116</v>
      </c>
      <c r="G135" s="2">
        <f t="shared" si="10"/>
        <v>4</v>
      </c>
      <c r="H135" s="9">
        <f t="shared" si="11"/>
        <v>5279</v>
      </c>
      <c r="I135" s="2" t="s">
        <v>7</v>
      </c>
      <c r="J135" s="6">
        <v>-5279</v>
      </c>
      <c r="K135" s="2">
        <v>-5279</v>
      </c>
      <c r="L135" s="2">
        <v>-5279</v>
      </c>
      <c r="M135" s="2">
        <v>15837</v>
      </c>
    </row>
    <row r="136" spans="1:13" x14ac:dyDescent="0.25">
      <c r="A136" s="3">
        <v>43208</v>
      </c>
      <c r="B136" s="7">
        <f t="shared" si="8"/>
        <v>2018</v>
      </c>
      <c r="C136" s="7">
        <f t="shared" si="9"/>
        <v>4</v>
      </c>
      <c r="D136" s="2" t="s">
        <v>139</v>
      </c>
      <c r="E136" s="2" t="s">
        <v>139</v>
      </c>
      <c r="F136" s="9">
        <v>16570</v>
      </c>
      <c r="G136" s="2">
        <f t="shared" si="10"/>
        <v>4</v>
      </c>
      <c r="H136" s="9">
        <f t="shared" si="11"/>
        <v>4142.5</v>
      </c>
      <c r="I136" s="2" t="s">
        <v>7</v>
      </c>
      <c r="J136" s="6">
        <v>-4142.5</v>
      </c>
      <c r="K136" s="2">
        <v>-4142.5</v>
      </c>
      <c r="L136" s="2">
        <v>-4142.5</v>
      </c>
      <c r="M136" s="2">
        <v>12427.5</v>
      </c>
    </row>
    <row r="137" spans="1:13" x14ac:dyDescent="0.25">
      <c r="A137" s="3">
        <v>43208</v>
      </c>
      <c r="B137" s="7">
        <f t="shared" si="8"/>
        <v>2018</v>
      </c>
      <c r="C137" s="7">
        <f t="shared" si="9"/>
        <v>4</v>
      </c>
      <c r="D137" s="2" t="s">
        <v>192</v>
      </c>
      <c r="E137" s="2" t="s">
        <v>451</v>
      </c>
      <c r="F137" s="9">
        <v>16297</v>
      </c>
      <c r="G137" s="2">
        <f t="shared" si="10"/>
        <v>4</v>
      </c>
      <c r="H137" s="9">
        <f t="shared" si="11"/>
        <v>4074.25</v>
      </c>
      <c r="I137" s="2" t="s">
        <v>7</v>
      </c>
      <c r="J137" s="6">
        <v>-4074.25</v>
      </c>
      <c r="K137" s="2">
        <v>-4074.25</v>
      </c>
      <c r="L137" s="2">
        <v>-4074.25</v>
      </c>
      <c r="M137" s="2">
        <v>12222.75</v>
      </c>
    </row>
    <row r="138" spans="1:13" x14ac:dyDescent="0.25">
      <c r="A138" s="3">
        <v>43208</v>
      </c>
      <c r="B138" s="7">
        <f t="shared" si="8"/>
        <v>2018</v>
      </c>
      <c r="C138" s="7">
        <f t="shared" si="9"/>
        <v>4</v>
      </c>
      <c r="D138" s="2" t="s">
        <v>78</v>
      </c>
      <c r="E138" s="2" t="s">
        <v>449</v>
      </c>
      <c r="F138" s="9">
        <v>33660</v>
      </c>
      <c r="G138" s="2">
        <f t="shared" si="10"/>
        <v>3</v>
      </c>
      <c r="H138" s="9">
        <f t="shared" si="11"/>
        <v>11220</v>
      </c>
      <c r="I138" s="2" t="s">
        <v>7</v>
      </c>
      <c r="J138" s="6">
        <v>-11220</v>
      </c>
      <c r="K138" s="2">
        <v>-11220</v>
      </c>
      <c r="L138" s="2">
        <v>-11220</v>
      </c>
      <c r="M138" s="2">
        <v>33660</v>
      </c>
    </row>
    <row r="139" spans="1:13" x14ac:dyDescent="0.25">
      <c r="A139" s="3">
        <v>43211</v>
      </c>
      <c r="B139" s="7">
        <f t="shared" si="8"/>
        <v>2018</v>
      </c>
      <c r="C139" s="7">
        <f t="shared" si="9"/>
        <v>4</v>
      </c>
      <c r="D139" s="2" t="s">
        <v>166</v>
      </c>
      <c r="E139" s="2" t="s">
        <v>51</v>
      </c>
      <c r="F139" s="9">
        <v>3390</v>
      </c>
      <c r="G139" s="2">
        <f t="shared" si="10"/>
        <v>4</v>
      </c>
      <c r="H139" s="9">
        <f t="shared" si="11"/>
        <v>847.5</v>
      </c>
      <c r="I139" s="2" t="s">
        <v>7</v>
      </c>
      <c r="J139" s="6">
        <v>2542.5</v>
      </c>
      <c r="K139" s="2">
        <v>-847.5</v>
      </c>
      <c r="L139" s="2">
        <v>-847.5</v>
      </c>
      <c r="M139" s="2">
        <v>-847.5</v>
      </c>
    </row>
    <row r="140" spans="1:13" x14ac:dyDescent="0.25">
      <c r="A140" s="3">
        <v>43211</v>
      </c>
      <c r="B140" s="7">
        <f t="shared" si="8"/>
        <v>2018</v>
      </c>
      <c r="C140" s="7">
        <f t="shared" si="9"/>
        <v>4</v>
      </c>
      <c r="D140" s="2" t="s">
        <v>272</v>
      </c>
      <c r="E140" s="2" t="s">
        <v>51</v>
      </c>
      <c r="F140" s="9">
        <v>5940</v>
      </c>
      <c r="G140" s="2">
        <f t="shared" si="10"/>
        <v>4</v>
      </c>
      <c r="H140" s="9">
        <f t="shared" si="11"/>
        <v>1485</v>
      </c>
      <c r="I140" s="2" t="s">
        <v>7</v>
      </c>
      <c r="J140" s="6">
        <v>-1485</v>
      </c>
      <c r="K140" s="2">
        <v>4455</v>
      </c>
      <c r="L140" s="2">
        <v>-1485</v>
      </c>
      <c r="M140" s="2">
        <v>-1485</v>
      </c>
    </row>
    <row r="141" spans="1:13" x14ac:dyDescent="0.25">
      <c r="A141" s="3">
        <v>43213</v>
      </c>
      <c r="B141" s="7">
        <f t="shared" si="8"/>
        <v>2018</v>
      </c>
      <c r="C141" s="7">
        <f t="shared" si="9"/>
        <v>4</v>
      </c>
      <c r="D141" s="2" t="s">
        <v>274</v>
      </c>
      <c r="E141" s="2" t="s">
        <v>51</v>
      </c>
      <c r="F141" s="9">
        <v>9098</v>
      </c>
      <c r="G141" s="2">
        <f t="shared" si="10"/>
        <v>4</v>
      </c>
      <c r="H141" s="9">
        <f t="shared" si="11"/>
        <v>2274.5</v>
      </c>
      <c r="I141" s="2" t="s">
        <v>7</v>
      </c>
      <c r="J141" s="6">
        <v>6823.5</v>
      </c>
      <c r="K141" s="2">
        <v>-2274.5</v>
      </c>
      <c r="L141" s="2">
        <v>-2274.5</v>
      </c>
      <c r="M141" s="2">
        <v>-2274.5</v>
      </c>
    </row>
    <row r="142" spans="1:13" x14ac:dyDescent="0.25">
      <c r="A142" s="3">
        <v>43214</v>
      </c>
      <c r="B142" s="7">
        <f t="shared" si="8"/>
        <v>2018</v>
      </c>
      <c r="C142" s="7">
        <f t="shared" si="9"/>
        <v>4</v>
      </c>
      <c r="D142" s="2" t="s">
        <v>276</v>
      </c>
      <c r="E142" s="2" t="s">
        <v>452</v>
      </c>
      <c r="F142" s="9">
        <v>40000</v>
      </c>
      <c r="G142" s="2">
        <f t="shared" si="10"/>
        <v>4</v>
      </c>
      <c r="H142" s="9">
        <f t="shared" si="11"/>
        <v>10000</v>
      </c>
      <c r="I142" s="2" t="s">
        <v>7</v>
      </c>
      <c r="J142" s="6">
        <v>-20000</v>
      </c>
      <c r="K142" s="2">
        <v>-20000</v>
      </c>
      <c r="L142" s="2">
        <v>20000</v>
      </c>
      <c r="M142" s="2">
        <v>20000</v>
      </c>
    </row>
    <row r="143" spans="1:13" x14ac:dyDescent="0.25">
      <c r="A143" s="3">
        <v>43214</v>
      </c>
      <c r="B143" s="7">
        <f t="shared" si="8"/>
        <v>2018</v>
      </c>
      <c r="C143" s="7">
        <f t="shared" si="9"/>
        <v>4</v>
      </c>
      <c r="D143" s="2" t="s">
        <v>277</v>
      </c>
      <c r="E143" s="2" t="s">
        <v>51</v>
      </c>
      <c r="F143" s="9">
        <v>15298</v>
      </c>
      <c r="G143" s="2">
        <f t="shared" si="10"/>
        <v>4</v>
      </c>
      <c r="H143" s="9">
        <f t="shared" si="11"/>
        <v>3824.5</v>
      </c>
      <c r="I143" s="2" t="s">
        <v>7</v>
      </c>
      <c r="J143" s="6">
        <v>-3824.5</v>
      </c>
      <c r="K143" s="2">
        <v>-3824.5</v>
      </c>
      <c r="L143" s="2">
        <v>-3824.5</v>
      </c>
      <c r="M143" s="2">
        <v>11473.5</v>
      </c>
    </row>
    <row r="144" spans="1:13" x14ac:dyDescent="0.25">
      <c r="A144" s="3">
        <v>43218</v>
      </c>
      <c r="B144" s="7">
        <f t="shared" si="8"/>
        <v>2018</v>
      </c>
      <c r="C144" s="7">
        <f t="shared" si="9"/>
        <v>4</v>
      </c>
      <c r="D144" s="2" t="s">
        <v>162</v>
      </c>
      <c r="E144" s="2" t="s">
        <v>51</v>
      </c>
      <c r="F144" s="9">
        <v>3680</v>
      </c>
      <c r="G144" s="2">
        <f t="shared" si="10"/>
        <v>4</v>
      </c>
      <c r="H144" s="9">
        <f t="shared" si="11"/>
        <v>920</v>
      </c>
      <c r="I144" s="2" t="s">
        <v>7</v>
      </c>
      <c r="J144" s="6">
        <v>-920</v>
      </c>
      <c r="K144" s="2">
        <v>-920</v>
      </c>
      <c r="L144" s="2">
        <v>2760</v>
      </c>
      <c r="M144" s="2">
        <v>-920</v>
      </c>
    </row>
    <row r="145" spans="1:13" x14ac:dyDescent="0.25">
      <c r="A145" s="3">
        <v>43219</v>
      </c>
      <c r="B145" s="7">
        <f t="shared" si="8"/>
        <v>2018</v>
      </c>
      <c r="C145" s="7">
        <f t="shared" si="9"/>
        <v>4</v>
      </c>
      <c r="D145" s="2" t="s">
        <v>278</v>
      </c>
      <c r="E145" s="2" t="s">
        <v>17</v>
      </c>
      <c r="F145" s="9">
        <v>150000</v>
      </c>
      <c r="G145" s="2">
        <f t="shared" si="10"/>
        <v>4</v>
      </c>
      <c r="H145" s="9">
        <f t="shared" si="11"/>
        <v>37500</v>
      </c>
      <c r="I145" s="2" t="s">
        <v>7</v>
      </c>
      <c r="J145" s="6">
        <v>112500</v>
      </c>
      <c r="K145" s="2">
        <v>-37500</v>
      </c>
      <c r="L145" s="2">
        <v>-37500</v>
      </c>
      <c r="M145" s="2">
        <v>-37500</v>
      </c>
    </row>
    <row r="146" spans="1:13" x14ac:dyDescent="0.25">
      <c r="A146" s="3">
        <v>43220</v>
      </c>
      <c r="B146" s="7">
        <f t="shared" si="8"/>
        <v>2018</v>
      </c>
      <c r="C146" s="7">
        <f t="shared" si="9"/>
        <v>4</v>
      </c>
      <c r="D146" s="2" t="s">
        <v>279</v>
      </c>
      <c r="E146" s="2" t="s">
        <v>51</v>
      </c>
      <c r="F146" s="9">
        <v>5488</v>
      </c>
      <c r="G146" s="2">
        <f t="shared" si="10"/>
        <v>4</v>
      </c>
      <c r="H146" s="9">
        <f t="shared" si="11"/>
        <v>1372</v>
      </c>
      <c r="I146" s="2" t="s">
        <v>7</v>
      </c>
      <c r="J146" s="6">
        <v>4116</v>
      </c>
      <c r="K146" s="2">
        <v>-1372</v>
      </c>
      <c r="L146" s="2">
        <v>-1372</v>
      </c>
      <c r="M146" s="2">
        <v>-1372</v>
      </c>
    </row>
    <row r="147" spans="1:13" x14ac:dyDescent="0.25">
      <c r="A147" s="3">
        <v>43220</v>
      </c>
      <c r="B147" s="7">
        <f t="shared" si="8"/>
        <v>2018</v>
      </c>
      <c r="C147" s="7">
        <f t="shared" si="9"/>
        <v>4</v>
      </c>
      <c r="D147" s="2" t="s">
        <v>280</v>
      </c>
      <c r="E147" s="2" t="s">
        <v>91</v>
      </c>
      <c r="F147" s="9">
        <v>221155</v>
      </c>
      <c r="G147" s="2">
        <f t="shared" si="10"/>
        <v>4</v>
      </c>
      <c r="H147" s="9">
        <f t="shared" si="11"/>
        <v>55288.75</v>
      </c>
      <c r="I147" s="2" t="s">
        <v>7</v>
      </c>
      <c r="J147" s="6">
        <v>165866.25</v>
      </c>
      <c r="K147" s="2">
        <v>-55288.75</v>
      </c>
      <c r="L147" s="2">
        <v>-55288.75</v>
      </c>
      <c r="M147" s="2">
        <v>-55288.75</v>
      </c>
    </row>
    <row r="148" spans="1:13" x14ac:dyDescent="0.25">
      <c r="A148" s="3">
        <v>43226</v>
      </c>
      <c r="B148" s="7">
        <f t="shared" si="8"/>
        <v>2018</v>
      </c>
      <c r="C148" s="7">
        <f t="shared" si="9"/>
        <v>5</v>
      </c>
      <c r="D148" s="2" t="s">
        <v>19</v>
      </c>
      <c r="E148" s="2" t="s">
        <v>51</v>
      </c>
      <c r="F148" s="9">
        <v>16827</v>
      </c>
      <c r="G148" s="2">
        <f t="shared" si="10"/>
        <v>4</v>
      </c>
      <c r="H148" s="9">
        <f t="shared" si="11"/>
        <v>4206.75</v>
      </c>
      <c r="I148" s="2" t="s">
        <v>7</v>
      </c>
      <c r="J148" s="6">
        <v>-4206.75</v>
      </c>
      <c r="K148" s="2">
        <v>-4206.75</v>
      </c>
      <c r="L148" s="2">
        <v>-4206.75</v>
      </c>
      <c r="M148" s="2">
        <v>12620.25</v>
      </c>
    </row>
    <row r="149" spans="1:13" x14ac:dyDescent="0.25">
      <c r="A149" s="3">
        <v>43229</v>
      </c>
      <c r="B149" s="7">
        <f t="shared" si="8"/>
        <v>2018</v>
      </c>
      <c r="C149" s="7">
        <f t="shared" si="9"/>
        <v>5</v>
      </c>
      <c r="D149" s="2" t="s">
        <v>283</v>
      </c>
      <c r="E149" s="2" t="s">
        <v>51</v>
      </c>
      <c r="F149" s="9">
        <v>3738</v>
      </c>
      <c r="G149" s="2">
        <f t="shared" si="10"/>
        <v>4</v>
      </c>
      <c r="H149" s="9">
        <f t="shared" si="11"/>
        <v>934.5</v>
      </c>
      <c r="I149" s="2" t="s">
        <v>7</v>
      </c>
      <c r="J149" s="6">
        <v>-934.5</v>
      </c>
      <c r="K149" s="2">
        <v>-934.5</v>
      </c>
      <c r="L149" s="2">
        <v>2803.5</v>
      </c>
      <c r="M149" s="2">
        <v>-934.5</v>
      </c>
    </row>
    <row r="150" spans="1:13" x14ac:dyDescent="0.25">
      <c r="A150" s="3">
        <v>43231</v>
      </c>
      <c r="B150" s="7">
        <f t="shared" si="8"/>
        <v>2018</v>
      </c>
      <c r="C150" s="7">
        <f t="shared" si="9"/>
        <v>5</v>
      </c>
      <c r="D150" s="2" t="s">
        <v>284</v>
      </c>
      <c r="E150" s="2" t="s">
        <v>51</v>
      </c>
      <c r="F150" s="9">
        <v>6000</v>
      </c>
      <c r="G150" s="2">
        <f t="shared" si="10"/>
        <v>4</v>
      </c>
      <c r="H150" s="9">
        <f t="shared" si="11"/>
        <v>1500</v>
      </c>
      <c r="I150" s="2" t="s">
        <v>7</v>
      </c>
      <c r="J150" s="6">
        <v>-1500</v>
      </c>
      <c r="K150" s="2">
        <v>4500</v>
      </c>
      <c r="L150" s="2">
        <v>-1500</v>
      </c>
      <c r="M150" s="2">
        <v>-1500</v>
      </c>
    </row>
    <row r="151" spans="1:13" x14ac:dyDescent="0.25">
      <c r="A151" s="3">
        <v>43235</v>
      </c>
      <c r="B151" s="7">
        <f t="shared" si="8"/>
        <v>2018</v>
      </c>
      <c r="C151" s="7">
        <f t="shared" si="9"/>
        <v>5</v>
      </c>
      <c r="D151" s="2" t="s">
        <v>286</v>
      </c>
      <c r="E151" s="2" t="s">
        <v>312</v>
      </c>
      <c r="F151" s="9">
        <v>26004</v>
      </c>
      <c r="G151" s="2">
        <f t="shared" si="10"/>
        <v>4</v>
      </c>
      <c r="H151" s="9">
        <f t="shared" si="11"/>
        <v>6501</v>
      </c>
      <c r="I151" s="2" t="s">
        <v>7</v>
      </c>
      <c r="J151" s="6">
        <v>-6501</v>
      </c>
      <c r="K151" s="2">
        <v>-6501</v>
      </c>
      <c r="L151" s="2">
        <v>19503</v>
      </c>
      <c r="M151" s="2">
        <v>-6501</v>
      </c>
    </row>
    <row r="152" spans="1:13" x14ac:dyDescent="0.25">
      <c r="A152" s="3">
        <v>43242</v>
      </c>
      <c r="B152" s="7">
        <f t="shared" si="8"/>
        <v>2018</v>
      </c>
      <c r="C152" s="7">
        <f t="shared" si="9"/>
        <v>5</v>
      </c>
      <c r="D152" s="2" t="s">
        <v>288</v>
      </c>
      <c r="E152" s="2" t="s">
        <v>452</v>
      </c>
      <c r="F152" s="9">
        <v>40000</v>
      </c>
      <c r="G152" s="2">
        <f t="shared" si="10"/>
        <v>4</v>
      </c>
      <c r="H152" s="9">
        <f t="shared" si="11"/>
        <v>10000</v>
      </c>
      <c r="I152" s="2" t="s">
        <v>7</v>
      </c>
      <c r="J152" s="6">
        <v>-20000</v>
      </c>
      <c r="K152" s="2">
        <v>-20000</v>
      </c>
      <c r="L152" s="2">
        <v>20000</v>
      </c>
      <c r="M152" s="2">
        <v>20000</v>
      </c>
    </row>
    <row r="153" spans="1:13" x14ac:dyDescent="0.25">
      <c r="A153" s="3">
        <v>43242</v>
      </c>
      <c r="B153" s="7">
        <f t="shared" si="8"/>
        <v>2018</v>
      </c>
      <c r="C153" s="7">
        <f t="shared" si="9"/>
        <v>5</v>
      </c>
      <c r="D153" s="2" t="s">
        <v>152</v>
      </c>
      <c r="E153" s="2" t="s">
        <v>51</v>
      </c>
      <c r="F153" s="9">
        <v>39200</v>
      </c>
      <c r="G153" s="2">
        <f t="shared" si="10"/>
        <v>4</v>
      </c>
      <c r="H153" s="9">
        <f t="shared" si="11"/>
        <v>9800</v>
      </c>
      <c r="I153" s="2" t="s">
        <v>7</v>
      </c>
      <c r="J153" s="6">
        <v>-9800</v>
      </c>
      <c r="K153" s="2">
        <v>-9800</v>
      </c>
      <c r="L153" s="2">
        <v>29400</v>
      </c>
      <c r="M153" s="2">
        <v>-9800</v>
      </c>
    </row>
    <row r="154" spans="1:13" x14ac:dyDescent="0.25">
      <c r="A154" s="3">
        <v>43245</v>
      </c>
      <c r="B154" s="7">
        <f t="shared" si="8"/>
        <v>2018</v>
      </c>
      <c r="C154" s="7">
        <f t="shared" si="9"/>
        <v>5</v>
      </c>
      <c r="D154" s="2" t="s">
        <v>140</v>
      </c>
      <c r="E154" s="2" t="s">
        <v>449</v>
      </c>
      <c r="F154" s="9">
        <v>21116</v>
      </c>
      <c r="G154" s="2">
        <f t="shared" si="10"/>
        <v>3</v>
      </c>
      <c r="H154" s="9">
        <f t="shared" si="11"/>
        <v>7038.666666666667</v>
      </c>
      <c r="I154" s="2" t="s">
        <v>7</v>
      </c>
      <c r="J154" s="6">
        <v>-5279</v>
      </c>
      <c r="K154" s="2">
        <v>-5279</v>
      </c>
      <c r="L154" s="2">
        <v>-5279</v>
      </c>
      <c r="M154" s="2">
        <v>15837</v>
      </c>
    </row>
    <row r="155" spans="1:13" x14ac:dyDescent="0.25">
      <c r="A155" s="3">
        <v>43245</v>
      </c>
      <c r="B155" s="7">
        <f t="shared" si="8"/>
        <v>2018</v>
      </c>
      <c r="C155" s="7">
        <f t="shared" si="9"/>
        <v>5</v>
      </c>
      <c r="D155" s="2" t="s">
        <v>289</v>
      </c>
      <c r="E155" s="2" t="s">
        <v>451</v>
      </c>
      <c r="F155" s="9">
        <v>16700</v>
      </c>
      <c r="G155" s="2">
        <f t="shared" si="10"/>
        <v>4</v>
      </c>
      <c r="H155" s="9">
        <f t="shared" si="11"/>
        <v>4175</v>
      </c>
      <c r="I155" s="2" t="s">
        <v>7</v>
      </c>
      <c r="J155" s="6">
        <v>-4175</v>
      </c>
      <c r="K155" s="2">
        <v>-4175</v>
      </c>
      <c r="L155" s="2">
        <v>-4175</v>
      </c>
      <c r="M155" s="2">
        <v>12525</v>
      </c>
    </row>
    <row r="156" spans="1:13" x14ac:dyDescent="0.25">
      <c r="A156" s="3">
        <v>43245</v>
      </c>
      <c r="B156" s="7">
        <f t="shared" si="8"/>
        <v>2018</v>
      </c>
      <c r="C156" s="7">
        <f t="shared" si="9"/>
        <v>5</v>
      </c>
      <c r="D156" s="2" t="s">
        <v>290</v>
      </c>
      <c r="E156" s="2" t="s">
        <v>160</v>
      </c>
      <c r="F156" s="9">
        <v>3719</v>
      </c>
      <c r="G156" s="2">
        <f t="shared" si="10"/>
        <v>4</v>
      </c>
      <c r="H156" s="9">
        <f t="shared" si="11"/>
        <v>929.75</v>
      </c>
      <c r="I156" s="2" t="s">
        <v>7</v>
      </c>
      <c r="J156" s="6">
        <v>-929.75</v>
      </c>
      <c r="K156" s="2">
        <v>-929.75</v>
      </c>
      <c r="L156" s="2">
        <v>-929.75</v>
      </c>
      <c r="M156" s="2">
        <v>2789.25</v>
      </c>
    </row>
    <row r="157" spans="1:13" x14ac:dyDescent="0.25">
      <c r="A157" s="3">
        <v>43245</v>
      </c>
      <c r="B157" s="7">
        <f t="shared" si="8"/>
        <v>2018</v>
      </c>
      <c r="C157" s="7">
        <f t="shared" si="9"/>
        <v>5</v>
      </c>
      <c r="D157" s="2" t="s">
        <v>139</v>
      </c>
      <c r="E157" s="2" t="s">
        <v>139</v>
      </c>
      <c r="F157" s="9">
        <v>17830</v>
      </c>
      <c r="G157" s="2">
        <f t="shared" si="10"/>
        <v>4</v>
      </c>
      <c r="H157" s="9">
        <f t="shared" si="11"/>
        <v>4457.5</v>
      </c>
      <c r="I157" s="2" t="s">
        <v>7</v>
      </c>
      <c r="J157" s="6">
        <v>-4457.5</v>
      </c>
      <c r="K157" s="2">
        <v>-4457.5</v>
      </c>
      <c r="L157" s="2">
        <v>-4457.5</v>
      </c>
      <c r="M157" s="2">
        <v>13372.5</v>
      </c>
    </row>
    <row r="158" spans="1:13" x14ac:dyDescent="0.25">
      <c r="A158" s="3">
        <v>43245</v>
      </c>
      <c r="B158" s="7">
        <f t="shared" si="8"/>
        <v>2018</v>
      </c>
      <c r="C158" s="7">
        <f t="shared" si="9"/>
        <v>5</v>
      </c>
      <c r="D158" s="2" t="s">
        <v>291</v>
      </c>
      <c r="E158" s="2" t="s">
        <v>51</v>
      </c>
      <c r="F158" s="9">
        <v>8380</v>
      </c>
      <c r="G158" s="2">
        <f t="shared" si="10"/>
        <v>4</v>
      </c>
      <c r="H158" s="9">
        <f t="shared" si="11"/>
        <v>2095</v>
      </c>
      <c r="I158" s="2" t="s">
        <v>7</v>
      </c>
      <c r="J158" s="6">
        <v>-2095</v>
      </c>
      <c r="K158" s="2">
        <v>-2095</v>
      </c>
      <c r="L158" s="2">
        <v>-2095</v>
      </c>
      <c r="M158" s="2">
        <v>6285</v>
      </c>
    </row>
    <row r="159" spans="1:13" x14ac:dyDescent="0.25">
      <c r="A159" s="3">
        <v>43245</v>
      </c>
      <c r="B159" s="7">
        <f t="shared" si="8"/>
        <v>2018</v>
      </c>
      <c r="C159" s="7">
        <f t="shared" si="9"/>
        <v>5</v>
      </c>
      <c r="D159" s="2" t="s">
        <v>78</v>
      </c>
      <c r="E159" s="2" t="s">
        <v>449</v>
      </c>
      <c r="F159" s="9">
        <v>38160</v>
      </c>
      <c r="G159" s="2">
        <f t="shared" si="10"/>
        <v>3</v>
      </c>
      <c r="H159" s="9">
        <f t="shared" si="11"/>
        <v>12720</v>
      </c>
      <c r="I159" s="2" t="s">
        <v>7</v>
      </c>
      <c r="J159" s="6">
        <v>-12720</v>
      </c>
      <c r="K159" s="2">
        <v>-12720</v>
      </c>
      <c r="L159" s="2">
        <v>-12720</v>
      </c>
      <c r="M159" s="2">
        <v>38160</v>
      </c>
    </row>
    <row r="160" spans="1:13" x14ac:dyDescent="0.25">
      <c r="A160" s="3">
        <v>43246</v>
      </c>
      <c r="B160" s="7">
        <f t="shared" si="8"/>
        <v>2018</v>
      </c>
      <c r="C160" s="7">
        <f t="shared" si="9"/>
        <v>5</v>
      </c>
      <c r="D160" s="2" t="s">
        <v>293</v>
      </c>
      <c r="E160" s="2" t="s">
        <v>51</v>
      </c>
      <c r="F160" s="9">
        <v>819</v>
      </c>
      <c r="G160" s="2">
        <f t="shared" si="10"/>
        <v>4</v>
      </c>
      <c r="H160" s="9">
        <f t="shared" si="11"/>
        <v>204.75</v>
      </c>
      <c r="I160" s="2" t="s">
        <v>7</v>
      </c>
      <c r="J160" s="6">
        <v>-204.75</v>
      </c>
      <c r="K160" s="2">
        <v>-204.75</v>
      </c>
      <c r="L160" s="2">
        <v>614.25</v>
      </c>
      <c r="M160" s="2">
        <v>-204.75</v>
      </c>
    </row>
    <row r="161" spans="1:13" x14ac:dyDescent="0.25">
      <c r="A161" s="3">
        <v>43247</v>
      </c>
      <c r="B161" s="7">
        <f t="shared" si="8"/>
        <v>2018</v>
      </c>
      <c r="C161" s="7">
        <f t="shared" si="9"/>
        <v>5</v>
      </c>
      <c r="D161" s="2" t="s">
        <v>166</v>
      </c>
      <c r="E161" s="2" t="s">
        <v>51</v>
      </c>
      <c r="F161" s="9">
        <v>3780</v>
      </c>
      <c r="G161" s="2">
        <f t="shared" si="10"/>
        <v>4</v>
      </c>
      <c r="H161" s="9">
        <f t="shared" si="11"/>
        <v>945</v>
      </c>
      <c r="I161" s="2" t="s">
        <v>7</v>
      </c>
      <c r="J161" s="6">
        <v>-945</v>
      </c>
      <c r="K161" s="2">
        <v>2835</v>
      </c>
      <c r="L161" s="2">
        <v>-945</v>
      </c>
      <c r="M161" s="2">
        <v>-945</v>
      </c>
    </row>
    <row r="162" spans="1:13" x14ac:dyDescent="0.25">
      <c r="A162" s="3">
        <v>43248</v>
      </c>
      <c r="B162" s="7">
        <f t="shared" si="8"/>
        <v>2018</v>
      </c>
      <c r="C162" s="7">
        <f t="shared" si="9"/>
        <v>5</v>
      </c>
      <c r="D162" s="2" t="s">
        <v>295</v>
      </c>
      <c r="E162" s="2" t="s">
        <v>17</v>
      </c>
      <c r="F162" s="9">
        <v>120000</v>
      </c>
      <c r="G162" s="2">
        <f t="shared" si="10"/>
        <v>4</v>
      </c>
      <c r="H162" s="9">
        <f t="shared" si="11"/>
        <v>30000</v>
      </c>
      <c r="I162" s="2" t="s">
        <v>7</v>
      </c>
      <c r="J162" s="6">
        <v>-30000</v>
      </c>
      <c r="K162" s="2">
        <v>90000</v>
      </c>
      <c r="L162" s="2">
        <v>-30000</v>
      </c>
      <c r="M162" s="2">
        <v>-30000</v>
      </c>
    </row>
    <row r="163" spans="1:13" x14ac:dyDescent="0.25">
      <c r="A163" s="3">
        <v>43249</v>
      </c>
      <c r="B163" s="7">
        <f t="shared" si="8"/>
        <v>2018</v>
      </c>
      <c r="C163" s="7">
        <f t="shared" si="9"/>
        <v>5</v>
      </c>
      <c r="D163" s="2" t="s">
        <v>297</v>
      </c>
      <c r="E163" s="2" t="s">
        <v>51</v>
      </c>
      <c r="F163" s="9">
        <v>3581</v>
      </c>
      <c r="G163" s="2">
        <f t="shared" si="10"/>
        <v>4</v>
      </c>
      <c r="H163" s="9">
        <f t="shared" si="11"/>
        <v>895.25</v>
      </c>
      <c r="I163" s="2" t="s">
        <v>7</v>
      </c>
      <c r="J163" s="6">
        <v>-895.25</v>
      </c>
      <c r="K163" s="2">
        <v>2685.75</v>
      </c>
      <c r="L163" s="2">
        <v>-895.25</v>
      </c>
      <c r="M163" s="2">
        <v>-895.25</v>
      </c>
    </row>
    <row r="164" spans="1:13" x14ac:dyDescent="0.25">
      <c r="A164" s="3">
        <v>43250</v>
      </c>
      <c r="B164" s="7">
        <f t="shared" si="8"/>
        <v>2018</v>
      </c>
      <c r="C164" s="7">
        <f t="shared" si="9"/>
        <v>5</v>
      </c>
      <c r="D164" s="2" t="s">
        <v>298</v>
      </c>
      <c r="E164" s="2" t="s">
        <v>91</v>
      </c>
      <c r="F164" s="9">
        <v>222762</v>
      </c>
      <c r="G164" s="2">
        <f t="shared" si="10"/>
        <v>4</v>
      </c>
      <c r="H164" s="9">
        <f t="shared" si="11"/>
        <v>55690.5</v>
      </c>
      <c r="I164" s="2" t="s">
        <v>7</v>
      </c>
      <c r="J164" s="6">
        <v>167071.5</v>
      </c>
      <c r="K164" s="2">
        <v>-55690.5</v>
      </c>
      <c r="L164" s="2">
        <v>-55690.5</v>
      </c>
      <c r="M164" s="2">
        <v>-55690.5</v>
      </c>
    </row>
    <row r="165" spans="1:13" x14ac:dyDescent="0.25">
      <c r="A165" s="3">
        <v>43250</v>
      </c>
      <c r="B165" s="7">
        <f t="shared" si="8"/>
        <v>2018</v>
      </c>
      <c r="C165" s="7">
        <f t="shared" si="9"/>
        <v>5</v>
      </c>
      <c r="D165" s="2" t="s">
        <v>283</v>
      </c>
      <c r="E165" s="2" t="s">
        <v>51</v>
      </c>
      <c r="F165" s="9">
        <v>2200</v>
      </c>
      <c r="G165" s="2">
        <f t="shared" si="10"/>
        <v>4</v>
      </c>
      <c r="H165" s="9">
        <f t="shared" si="11"/>
        <v>550</v>
      </c>
      <c r="I165" s="2" t="s">
        <v>7</v>
      </c>
      <c r="J165" s="6">
        <v>1650</v>
      </c>
      <c r="K165" s="2">
        <v>-550</v>
      </c>
      <c r="L165" s="2">
        <v>-550</v>
      </c>
      <c r="M165" s="2">
        <v>-550</v>
      </c>
    </row>
    <row r="166" spans="1:13" x14ac:dyDescent="0.25">
      <c r="A166" s="3">
        <v>43256</v>
      </c>
      <c r="B166" s="7">
        <f t="shared" si="8"/>
        <v>2018</v>
      </c>
      <c r="C166" s="7">
        <f t="shared" si="9"/>
        <v>6</v>
      </c>
      <c r="D166" s="2" t="s">
        <v>240</v>
      </c>
      <c r="E166" s="2" t="s">
        <v>51</v>
      </c>
      <c r="F166" s="9">
        <v>4959</v>
      </c>
      <c r="G166" s="2">
        <f t="shared" si="10"/>
        <v>4</v>
      </c>
      <c r="H166" s="9">
        <f t="shared" si="11"/>
        <v>1239.75</v>
      </c>
      <c r="I166" s="2" t="s">
        <v>7</v>
      </c>
      <c r="J166" s="6">
        <v>-1239.75</v>
      </c>
      <c r="K166" s="2">
        <v>-1239.75</v>
      </c>
      <c r="L166" s="2">
        <v>3719.25</v>
      </c>
      <c r="M166" s="2">
        <v>-1239.75</v>
      </c>
    </row>
    <row r="167" spans="1:13" x14ac:dyDescent="0.25">
      <c r="A167" s="3">
        <v>43256</v>
      </c>
      <c r="B167" s="7">
        <f t="shared" si="8"/>
        <v>2018</v>
      </c>
      <c r="C167" s="7">
        <f t="shared" si="9"/>
        <v>6</v>
      </c>
      <c r="D167" s="2" t="s">
        <v>303</v>
      </c>
      <c r="E167" s="2" t="s">
        <v>51</v>
      </c>
      <c r="F167" s="9">
        <v>30744</v>
      </c>
      <c r="G167" s="2">
        <f t="shared" si="10"/>
        <v>4</v>
      </c>
      <c r="H167" s="9">
        <f t="shared" si="11"/>
        <v>7686</v>
      </c>
      <c r="I167" s="2" t="s">
        <v>7</v>
      </c>
      <c r="J167" s="6">
        <v>-7686</v>
      </c>
      <c r="K167" s="2">
        <v>23058</v>
      </c>
      <c r="L167" s="2">
        <v>-7686</v>
      </c>
      <c r="M167" s="2">
        <v>-7686</v>
      </c>
    </row>
    <row r="168" spans="1:13" x14ac:dyDescent="0.25">
      <c r="A168" s="3">
        <v>43257</v>
      </c>
      <c r="B168" s="7">
        <f t="shared" si="8"/>
        <v>2018</v>
      </c>
      <c r="C168" s="7">
        <f t="shared" si="9"/>
        <v>6</v>
      </c>
      <c r="D168" s="2" t="s">
        <v>304</v>
      </c>
      <c r="E168" s="2" t="s">
        <v>51</v>
      </c>
      <c r="F168" s="9">
        <v>3864</v>
      </c>
      <c r="G168" s="2">
        <f t="shared" si="10"/>
        <v>4</v>
      </c>
      <c r="H168" s="9">
        <f t="shared" si="11"/>
        <v>966</v>
      </c>
      <c r="I168" s="2" t="s">
        <v>7</v>
      </c>
      <c r="J168" s="6">
        <v>-966</v>
      </c>
      <c r="K168" s="2">
        <v>-966</v>
      </c>
      <c r="L168" s="2">
        <v>-966</v>
      </c>
      <c r="M168" s="2">
        <v>2898</v>
      </c>
    </row>
    <row r="169" spans="1:13" x14ac:dyDescent="0.25">
      <c r="A169" s="3">
        <v>43257</v>
      </c>
      <c r="B169" s="7">
        <f t="shared" si="8"/>
        <v>2018</v>
      </c>
      <c r="C169" s="7">
        <f t="shared" si="9"/>
        <v>6</v>
      </c>
      <c r="D169" s="2" t="s">
        <v>305</v>
      </c>
      <c r="E169" s="2" t="s">
        <v>51</v>
      </c>
      <c r="F169" s="9">
        <v>3579</v>
      </c>
      <c r="G169" s="2">
        <f t="shared" si="10"/>
        <v>4</v>
      </c>
      <c r="H169" s="9">
        <f t="shared" si="11"/>
        <v>894.75</v>
      </c>
      <c r="I169" s="2" t="s">
        <v>7</v>
      </c>
      <c r="J169" s="6">
        <v>-894.75</v>
      </c>
      <c r="K169" s="2">
        <v>-894.75</v>
      </c>
      <c r="L169" s="2">
        <v>-894.75</v>
      </c>
      <c r="M169" s="2">
        <v>2684.25</v>
      </c>
    </row>
    <row r="170" spans="1:13" x14ac:dyDescent="0.25">
      <c r="A170" s="3">
        <v>43258</v>
      </c>
      <c r="B170" s="7">
        <f t="shared" si="8"/>
        <v>2018</v>
      </c>
      <c r="C170" s="7">
        <f t="shared" si="9"/>
        <v>6</v>
      </c>
      <c r="D170" s="2" t="s">
        <v>307</v>
      </c>
      <c r="E170" s="2" t="s">
        <v>51</v>
      </c>
      <c r="F170" s="9">
        <v>4968</v>
      </c>
      <c r="G170" s="2">
        <f t="shared" si="10"/>
        <v>4</v>
      </c>
      <c r="H170" s="9">
        <f t="shared" si="11"/>
        <v>1242</v>
      </c>
      <c r="I170" s="2" t="s">
        <v>7</v>
      </c>
      <c r="J170" s="6">
        <v>-1242</v>
      </c>
      <c r="K170" s="2">
        <v>3726</v>
      </c>
      <c r="L170" s="2">
        <v>-1242</v>
      </c>
      <c r="M170" s="2">
        <v>-1242</v>
      </c>
    </row>
    <row r="171" spans="1:13" x14ac:dyDescent="0.25">
      <c r="A171" s="3">
        <v>43262</v>
      </c>
      <c r="B171" s="7">
        <f t="shared" si="8"/>
        <v>2018</v>
      </c>
      <c r="C171" s="7">
        <f t="shared" si="9"/>
        <v>6</v>
      </c>
      <c r="D171" s="2" t="s">
        <v>311</v>
      </c>
      <c r="E171" s="2" t="s">
        <v>452</v>
      </c>
      <c r="F171" s="9">
        <v>40000</v>
      </c>
      <c r="G171" s="2">
        <f t="shared" si="10"/>
        <v>4</v>
      </c>
      <c r="H171" s="9">
        <f t="shared" si="11"/>
        <v>10000</v>
      </c>
      <c r="I171" s="2" t="s">
        <v>7</v>
      </c>
      <c r="J171" s="6">
        <v>-20000</v>
      </c>
      <c r="K171" s="2">
        <v>-20000</v>
      </c>
      <c r="L171" s="2">
        <v>20000</v>
      </c>
      <c r="M171" s="2">
        <v>20000</v>
      </c>
    </row>
    <row r="172" spans="1:13" x14ac:dyDescent="0.25">
      <c r="A172" s="3">
        <v>43264</v>
      </c>
      <c r="B172" s="7">
        <f t="shared" si="8"/>
        <v>2018</v>
      </c>
      <c r="C172" s="7">
        <f t="shared" si="9"/>
        <v>6</v>
      </c>
      <c r="D172" s="2" t="s">
        <v>312</v>
      </c>
      <c r="E172" s="2" t="s">
        <v>312</v>
      </c>
      <c r="F172" s="9">
        <v>32623</v>
      </c>
      <c r="G172" s="2">
        <f t="shared" si="10"/>
        <v>4</v>
      </c>
      <c r="H172" s="9">
        <f t="shared" si="11"/>
        <v>8155.75</v>
      </c>
      <c r="I172" s="2" t="s">
        <v>7</v>
      </c>
      <c r="J172" s="6">
        <v>-8155.75</v>
      </c>
      <c r="K172" s="2">
        <v>-8155.75</v>
      </c>
      <c r="L172" s="2">
        <v>24467.25</v>
      </c>
      <c r="M172" s="2">
        <v>-8155.75</v>
      </c>
    </row>
    <row r="173" spans="1:13" x14ac:dyDescent="0.25">
      <c r="A173" s="3">
        <v>43265</v>
      </c>
      <c r="B173" s="7">
        <f t="shared" si="8"/>
        <v>2018</v>
      </c>
      <c r="C173" s="7">
        <f t="shared" si="9"/>
        <v>6</v>
      </c>
      <c r="D173" s="2" t="s">
        <v>19</v>
      </c>
      <c r="E173" s="2" t="s">
        <v>51</v>
      </c>
      <c r="F173" s="9">
        <v>12203</v>
      </c>
      <c r="G173" s="2">
        <f t="shared" si="10"/>
        <v>4</v>
      </c>
      <c r="H173" s="9">
        <f t="shared" si="11"/>
        <v>3050.75</v>
      </c>
      <c r="I173" s="2" t="s">
        <v>7</v>
      </c>
      <c r="J173" s="6">
        <v>-3050.75</v>
      </c>
      <c r="K173" s="2">
        <v>-3050.75</v>
      </c>
      <c r="L173" s="2">
        <v>-3050.75</v>
      </c>
      <c r="M173" s="2">
        <v>9152.25</v>
      </c>
    </row>
    <row r="174" spans="1:13" x14ac:dyDescent="0.25">
      <c r="A174" s="3">
        <v>43266</v>
      </c>
      <c r="B174" s="7">
        <f t="shared" si="8"/>
        <v>2018</v>
      </c>
      <c r="C174" s="7">
        <f t="shared" si="9"/>
        <v>6</v>
      </c>
      <c r="D174" s="2" t="s">
        <v>313</v>
      </c>
      <c r="E174" s="2" t="s">
        <v>51</v>
      </c>
      <c r="F174" s="9">
        <v>3790</v>
      </c>
      <c r="G174" s="2">
        <f t="shared" si="10"/>
        <v>4</v>
      </c>
      <c r="H174" s="9">
        <f t="shared" si="11"/>
        <v>947.5</v>
      </c>
      <c r="I174" s="2" t="s">
        <v>7</v>
      </c>
      <c r="J174" s="6">
        <v>-947.5</v>
      </c>
      <c r="K174" s="2">
        <v>-947.5</v>
      </c>
      <c r="L174" s="2">
        <v>-947.5</v>
      </c>
      <c r="M174" s="2">
        <v>2842.5</v>
      </c>
    </row>
    <row r="175" spans="1:13" x14ac:dyDescent="0.25">
      <c r="A175" s="3">
        <v>43269</v>
      </c>
      <c r="B175" s="7">
        <f t="shared" si="8"/>
        <v>2018</v>
      </c>
      <c r="C175" s="7">
        <f t="shared" si="9"/>
        <v>6</v>
      </c>
      <c r="D175" s="2" t="s">
        <v>240</v>
      </c>
      <c r="E175" s="2" t="s">
        <v>51</v>
      </c>
      <c r="F175" s="9">
        <v>11067</v>
      </c>
      <c r="G175" s="2">
        <f t="shared" si="10"/>
        <v>4</v>
      </c>
      <c r="H175" s="9">
        <f t="shared" si="11"/>
        <v>2766.75</v>
      </c>
      <c r="I175" s="2" t="s">
        <v>7</v>
      </c>
      <c r="J175" s="6">
        <v>-2766.75</v>
      </c>
      <c r="K175" s="2">
        <v>-2766.75</v>
      </c>
      <c r="L175" s="2">
        <v>8300.25</v>
      </c>
      <c r="M175" s="2">
        <v>-2766.75</v>
      </c>
    </row>
    <row r="176" spans="1:13" x14ac:dyDescent="0.25">
      <c r="A176" s="3">
        <v>43272</v>
      </c>
      <c r="B176" s="7">
        <f t="shared" si="8"/>
        <v>2018</v>
      </c>
      <c r="C176" s="7">
        <f t="shared" si="9"/>
        <v>6</v>
      </c>
      <c r="D176" s="2" t="s">
        <v>283</v>
      </c>
      <c r="E176" s="2" t="s">
        <v>51</v>
      </c>
      <c r="F176" s="9">
        <v>2590</v>
      </c>
      <c r="G176" s="2">
        <f t="shared" si="10"/>
        <v>4</v>
      </c>
      <c r="H176" s="9">
        <f t="shared" si="11"/>
        <v>647.5</v>
      </c>
      <c r="I176" s="2" t="s">
        <v>7</v>
      </c>
      <c r="J176" s="6">
        <v>-647.5</v>
      </c>
      <c r="K176" s="2">
        <v>-647.5</v>
      </c>
      <c r="L176" s="2">
        <v>-647.5</v>
      </c>
      <c r="M176" s="2">
        <v>1942.5</v>
      </c>
    </row>
    <row r="177" spans="1:13" x14ac:dyDescent="0.25">
      <c r="A177" s="3">
        <v>43275</v>
      </c>
      <c r="B177" s="7">
        <f t="shared" si="8"/>
        <v>2018</v>
      </c>
      <c r="C177" s="7">
        <f t="shared" si="9"/>
        <v>6</v>
      </c>
      <c r="D177" s="2" t="s">
        <v>51</v>
      </c>
      <c r="E177" s="2" t="s">
        <v>51</v>
      </c>
      <c r="F177" s="9">
        <v>16665</v>
      </c>
      <c r="G177" s="2">
        <f t="shared" si="10"/>
        <v>4</v>
      </c>
      <c r="H177" s="9">
        <f t="shared" si="11"/>
        <v>4166.25</v>
      </c>
      <c r="I177" s="2" t="s">
        <v>7</v>
      </c>
      <c r="J177" s="6">
        <v>-4166.25</v>
      </c>
      <c r="K177" s="2">
        <v>12498.75</v>
      </c>
      <c r="L177" s="2">
        <v>-4166.25</v>
      </c>
      <c r="M177" s="2">
        <v>-4166.25</v>
      </c>
    </row>
    <row r="178" spans="1:13" x14ac:dyDescent="0.25">
      <c r="A178" s="3">
        <v>43276</v>
      </c>
      <c r="B178" s="7">
        <f t="shared" si="8"/>
        <v>2018</v>
      </c>
      <c r="C178" s="7">
        <f t="shared" si="9"/>
        <v>6</v>
      </c>
      <c r="D178" s="2" t="s">
        <v>315</v>
      </c>
      <c r="E178" s="2" t="s">
        <v>91</v>
      </c>
      <c r="F178" s="9">
        <v>244142</v>
      </c>
      <c r="G178" s="2">
        <f t="shared" si="10"/>
        <v>4</v>
      </c>
      <c r="H178" s="9">
        <f t="shared" si="11"/>
        <v>61035.5</v>
      </c>
      <c r="I178" s="2" t="s">
        <v>7</v>
      </c>
      <c r="J178" s="6">
        <v>183106.5</v>
      </c>
      <c r="K178" s="2">
        <v>-61035.5</v>
      </c>
      <c r="L178" s="2">
        <v>-61035.5</v>
      </c>
      <c r="M178" s="2">
        <v>-61035.5</v>
      </c>
    </row>
    <row r="179" spans="1:13" x14ac:dyDescent="0.25">
      <c r="A179" s="3">
        <v>43276</v>
      </c>
      <c r="B179" s="7">
        <f t="shared" si="8"/>
        <v>2018</v>
      </c>
      <c r="C179" s="7">
        <f t="shared" si="9"/>
        <v>6</v>
      </c>
      <c r="D179" s="2" t="s">
        <v>316</v>
      </c>
      <c r="E179" s="2" t="s">
        <v>17</v>
      </c>
      <c r="F179" s="9">
        <v>120000</v>
      </c>
      <c r="G179" s="2">
        <f t="shared" si="10"/>
        <v>4</v>
      </c>
      <c r="H179" s="9">
        <f t="shared" si="11"/>
        <v>30000</v>
      </c>
      <c r="I179" s="2" t="s">
        <v>7</v>
      </c>
      <c r="J179" s="6">
        <v>-30000</v>
      </c>
      <c r="K179" s="2">
        <v>90000</v>
      </c>
      <c r="L179" s="2">
        <v>-30000</v>
      </c>
      <c r="M179" s="2">
        <v>-30000</v>
      </c>
    </row>
    <row r="180" spans="1:13" x14ac:dyDescent="0.25">
      <c r="A180" s="3">
        <v>43277</v>
      </c>
      <c r="B180" s="7">
        <f t="shared" si="8"/>
        <v>2018</v>
      </c>
      <c r="C180" s="7">
        <f t="shared" si="9"/>
        <v>6</v>
      </c>
      <c r="D180" s="2" t="s">
        <v>317</v>
      </c>
      <c r="E180" s="2" t="s">
        <v>312</v>
      </c>
      <c r="F180" s="9">
        <v>9768</v>
      </c>
      <c r="G180" s="2">
        <f t="shared" si="10"/>
        <v>4</v>
      </c>
      <c r="H180" s="9">
        <f t="shared" si="11"/>
        <v>2442</v>
      </c>
      <c r="I180" s="2" t="s">
        <v>7</v>
      </c>
      <c r="J180" s="6">
        <v>6512</v>
      </c>
      <c r="K180" s="2">
        <v>-3256</v>
      </c>
      <c r="L180" s="2">
        <v>0</v>
      </c>
      <c r="M180" s="2">
        <v>-3256</v>
      </c>
    </row>
    <row r="181" spans="1:13" x14ac:dyDescent="0.25">
      <c r="A181" s="3">
        <v>43277</v>
      </c>
      <c r="B181" s="7">
        <f t="shared" si="8"/>
        <v>2018</v>
      </c>
      <c r="C181" s="7">
        <f t="shared" si="9"/>
        <v>6</v>
      </c>
      <c r="D181" s="2" t="s">
        <v>318</v>
      </c>
      <c r="E181" s="2" t="s">
        <v>451</v>
      </c>
      <c r="F181" s="9">
        <v>17270</v>
      </c>
      <c r="G181" s="2">
        <f t="shared" si="10"/>
        <v>4</v>
      </c>
      <c r="H181" s="9">
        <f t="shared" si="11"/>
        <v>4317.5</v>
      </c>
      <c r="I181" s="2" t="s">
        <v>7</v>
      </c>
      <c r="J181" s="6">
        <v>-4317.5</v>
      </c>
      <c r="K181" s="2">
        <v>-4317.5</v>
      </c>
      <c r="L181" s="2">
        <v>-4317.5</v>
      </c>
      <c r="M181" s="2">
        <v>12952.5</v>
      </c>
    </row>
    <row r="182" spans="1:13" x14ac:dyDescent="0.25">
      <c r="A182" s="3">
        <v>43277</v>
      </c>
      <c r="B182" s="7">
        <f t="shared" si="8"/>
        <v>2018</v>
      </c>
      <c r="C182" s="7">
        <f t="shared" si="9"/>
        <v>6</v>
      </c>
      <c r="D182" s="2" t="s">
        <v>139</v>
      </c>
      <c r="E182" s="2" t="s">
        <v>139</v>
      </c>
      <c r="F182" s="9">
        <v>22020</v>
      </c>
      <c r="G182" s="2">
        <f t="shared" si="10"/>
        <v>4</v>
      </c>
      <c r="H182" s="9">
        <f t="shared" si="11"/>
        <v>5505</v>
      </c>
      <c r="I182" s="2" t="s">
        <v>7</v>
      </c>
      <c r="J182" s="6">
        <v>-5505</v>
      </c>
      <c r="K182" s="2">
        <v>-5505</v>
      </c>
      <c r="L182" s="2">
        <v>-5505</v>
      </c>
      <c r="M182" s="2">
        <v>16515</v>
      </c>
    </row>
    <row r="183" spans="1:13" x14ac:dyDescent="0.25">
      <c r="A183" s="3">
        <v>43279</v>
      </c>
      <c r="B183" s="7">
        <f t="shared" si="8"/>
        <v>2018</v>
      </c>
      <c r="C183" s="7">
        <f t="shared" si="9"/>
        <v>6</v>
      </c>
      <c r="D183" s="2" t="s">
        <v>140</v>
      </c>
      <c r="E183" s="2" t="s">
        <v>450</v>
      </c>
      <c r="F183" s="9">
        <v>21116</v>
      </c>
      <c r="G183" s="2">
        <f t="shared" si="10"/>
        <v>4</v>
      </c>
      <c r="H183" s="9">
        <f t="shared" si="11"/>
        <v>5279</v>
      </c>
      <c r="I183" s="2" t="s">
        <v>7</v>
      </c>
      <c r="J183" s="6">
        <v>-5279</v>
      </c>
      <c r="K183" s="2">
        <v>-5279</v>
      </c>
      <c r="L183" s="2">
        <v>-5279</v>
      </c>
      <c r="M183" s="2">
        <v>15837</v>
      </c>
    </row>
    <row r="184" spans="1:13" x14ac:dyDescent="0.25">
      <c r="A184" s="3">
        <v>43279</v>
      </c>
      <c r="B184" s="7">
        <f t="shared" si="8"/>
        <v>2018</v>
      </c>
      <c r="C184" s="7">
        <f t="shared" si="9"/>
        <v>6</v>
      </c>
      <c r="D184" s="2" t="s">
        <v>141</v>
      </c>
      <c r="E184" s="2" t="s">
        <v>449</v>
      </c>
      <c r="F184" s="9">
        <v>38160</v>
      </c>
      <c r="G184" s="2">
        <f t="shared" si="10"/>
        <v>3</v>
      </c>
      <c r="H184" s="9">
        <f t="shared" si="11"/>
        <v>12720</v>
      </c>
      <c r="I184" s="2" t="s">
        <v>7</v>
      </c>
      <c r="J184" s="6">
        <v>-12720</v>
      </c>
      <c r="K184" s="2">
        <v>-12720</v>
      </c>
      <c r="L184" s="2">
        <v>-12720</v>
      </c>
      <c r="M184" s="2">
        <v>38160</v>
      </c>
    </row>
    <row r="185" spans="1:13" x14ac:dyDescent="0.25">
      <c r="A185" s="3">
        <v>43281</v>
      </c>
      <c r="B185" s="7">
        <f t="shared" si="8"/>
        <v>2018</v>
      </c>
      <c r="C185" s="7">
        <f t="shared" si="9"/>
        <v>6</v>
      </c>
      <c r="D185" s="2" t="s">
        <v>283</v>
      </c>
      <c r="E185" s="2" t="s">
        <v>51</v>
      </c>
      <c r="F185" s="9">
        <v>3390</v>
      </c>
      <c r="G185" s="2">
        <f t="shared" si="10"/>
        <v>4</v>
      </c>
      <c r="H185" s="9">
        <f t="shared" si="11"/>
        <v>847.5</v>
      </c>
      <c r="I185" s="2" t="s">
        <v>7</v>
      </c>
      <c r="J185" s="6">
        <v>-847.5</v>
      </c>
      <c r="K185" s="2">
        <v>-847.5</v>
      </c>
      <c r="L185" s="2">
        <v>-847.5</v>
      </c>
      <c r="M185" s="2">
        <v>2542.5</v>
      </c>
    </row>
    <row r="186" spans="1:13" x14ac:dyDescent="0.25">
      <c r="A186" s="3">
        <v>43286</v>
      </c>
      <c r="B186" s="7">
        <f t="shared" si="8"/>
        <v>2018</v>
      </c>
      <c r="C186" s="7">
        <f t="shared" si="9"/>
        <v>7</v>
      </c>
      <c r="D186" s="2" t="s">
        <v>25</v>
      </c>
      <c r="E186" s="2" t="s">
        <v>51</v>
      </c>
      <c r="F186" s="9">
        <v>20000</v>
      </c>
      <c r="G186" s="2">
        <f t="shared" si="10"/>
        <v>4</v>
      </c>
      <c r="H186" s="9">
        <f t="shared" si="11"/>
        <v>5000</v>
      </c>
      <c r="I186" s="2" t="s">
        <v>7</v>
      </c>
      <c r="J186" s="6">
        <v>-5000</v>
      </c>
      <c r="K186" s="2">
        <v>-5000</v>
      </c>
      <c r="L186" s="2">
        <v>-5000</v>
      </c>
      <c r="M186" s="2">
        <v>15000</v>
      </c>
    </row>
    <row r="187" spans="1:13" x14ac:dyDescent="0.25">
      <c r="A187" s="3">
        <v>43294</v>
      </c>
      <c r="B187" s="7">
        <f t="shared" si="8"/>
        <v>2018</v>
      </c>
      <c r="C187" s="7">
        <f t="shared" si="9"/>
        <v>7</v>
      </c>
      <c r="D187" s="2" t="s">
        <v>19</v>
      </c>
      <c r="E187" s="2" t="s">
        <v>51</v>
      </c>
      <c r="F187" s="9">
        <v>7060</v>
      </c>
      <c r="G187" s="2">
        <f t="shared" si="10"/>
        <v>4</v>
      </c>
      <c r="H187" s="9">
        <f t="shared" si="11"/>
        <v>1765</v>
      </c>
      <c r="I187" s="2" t="s">
        <v>7</v>
      </c>
      <c r="J187" s="6">
        <v>-1765</v>
      </c>
      <c r="K187" s="2">
        <v>-1765</v>
      </c>
      <c r="L187" s="2">
        <v>-1765</v>
      </c>
      <c r="M187" s="2">
        <v>5295</v>
      </c>
    </row>
    <row r="188" spans="1:13" x14ac:dyDescent="0.25">
      <c r="A188" s="3">
        <v>43294</v>
      </c>
      <c r="B188" s="7">
        <f t="shared" si="8"/>
        <v>2018</v>
      </c>
      <c r="C188" s="7">
        <f t="shared" si="9"/>
        <v>7</v>
      </c>
      <c r="D188" s="2" t="s">
        <v>326</v>
      </c>
      <c r="E188" s="2" t="s">
        <v>51</v>
      </c>
      <c r="F188" s="9">
        <v>3408</v>
      </c>
      <c r="G188" s="2">
        <f t="shared" si="10"/>
        <v>4</v>
      </c>
      <c r="H188" s="9">
        <f t="shared" si="11"/>
        <v>852</v>
      </c>
      <c r="I188" s="2" t="s">
        <v>7</v>
      </c>
      <c r="J188" s="6">
        <v>-852</v>
      </c>
      <c r="K188" s="2">
        <v>-852</v>
      </c>
      <c r="L188" s="2">
        <v>2556</v>
      </c>
      <c r="M188" s="2">
        <v>-852</v>
      </c>
    </row>
    <row r="189" spans="1:13" x14ac:dyDescent="0.25">
      <c r="A189" s="3">
        <v>43295</v>
      </c>
      <c r="B189" s="7">
        <f t="shared" si="8"/>
        <v>2018</v>
      </c>
      <c r="C189" s="7">
        <f t="shared" si="9"/>
        <v>7</v>
      </c>
      <c r="D189" s="2" t="s">
        <v>19</v>
      </c>
      <c r="E189" s="2" t="s">
        <v>51</v>
      </c>
      <c r="F189" s="9">
        <v>4953</v>
      </c>
      <c r="G189" s="2">
        <f t="shared" si="10"/>
        <v>4</v>
      </c>
      <c r="H189" s="9">
        <f t="shared" si="11"/>
        <v>1238.25</v>
      </c>
      <c r="I189" s="2" t="s">
        <v>7</v>
      </c>
      <c r="J189" s="6">
        <v>-1238.25</v>
      </c>
      <c r="K189" s="2">
        <v>-1238.25</v>
      </c>
      <c r="L189" s="2">
        <v>-1238.25</v>
      </c>
      <c r="M189" s="2">
        <v>3714.75</v>
      </c>
    </row>
    <row r="190" spans="1:13" x14ac:dyDescent="0.25">
      <c r="A190" s="3">
        <v>43297</v>
      </c>
      <c r="B190" s="7">
        <f t="shared" si="8"/>
        <v>2018</v>
      </c>
      <c r="C190" s="7">
        <f t="shared" si="9"/>
        <v>7</v>
      </c>
      <c r="D190" s="2" t="s">
        <v>19</v>
      </c>
      <c r="E190" s="2" t="s">
        <v>51</v>
      </c>
      <c r="F190" s="9">
        <v>39618</v>
      </c>
      <c r="G190" s="2">
        <f t="shared" si="10"/>
        <v>4</v>
      </c>
      <c r="H190" s="9">
        <f t="shared" si="11"/>
        <v>9904.5</v>
      </c>
      <c r="I190" s="2" t="s">
        <v>7</v>
      </c>
      <c r="J190" s="6">
        <v>-9904.5</v>
      </c>
      <c r="K190" s="2">
        <v>-9904.5</v>
      </c>
      <c r="L190" s="2">
        <v>-9904.5</v>
      </c>
      <c r="M190" s="2">
        <v>29713.5</v>
      </c>
    </row>
    <row r="191" spans="1:13" x14ac:dyDescent="0.25">
      <c r="A191" s="3">
        <v>43300</v>
      </c>
      <c r="B191" s="7">
        <f t="shared" si="8"/>
        <v>2018</v>
      </c>
      <c r="C191" s="7">
        <f t="shared" si="9"/>
        <v>7</v>
      </c>
      <c r="D191" s="2" t="s">
        <v>140</v>
      </c>
      <c r="E191" s="2" t="s">
        <v>450</v>
      </c>
      <c r="F191" s="9">
        <v>21866</v>
      </c>
      <c r="G191" s="2">
        <f t="shared" si="10"/>
        <v>4</v>
      </c>
      <c r="H191" s="9">
        <f t="shared" si="11"/>
        <v>5466.5</v>
      </c>
      <c r="I191" s="2" t="s">
        <v>7</v>
      </c>
      <c r="J191" s="6">
        <v>-5466.5</v>
      </c>
      <c r="K191" s="2">
        <v>-5466.5</v>
      </c>
      <c r="L191" s="2">
        <v>-5466.5</v>
      </c>
      <c r="M191" s="2">
        <v>16399.5</v>
      </c>
    </row>
    <row r="192" spans="1:13" x14ac:dyDescent="0.25">
      <c r="A192" s="3">
        <v>43300</v>
      </c>
      <c r="B192" s="7">
        <f t="shared" si="8"/>
        <v>2018</v>
      </c>
      <c r="C192" s="7">
        <f t="shared" si="9"/>
        <v>7</v>
      </c>
      <c r="D192" s="2" t="s">
        <v>138</v>
      </c>
      <c r="E192" s="2" t="s">
        <v>451</v>
      </c>
      <c r="F192" s="9">
        <v>21014</v>
      </c>
      <c r="G192" s="2">
        <f t="shared" si="10"/>
        <v>4</v>
      </c>
      <c r="H192" s="9">
        <f t="shared" si="11"/>
        <v>5253.5</v>
      </c>
      <c r="I192" s="2" t="s">
        <v>7</v>
      </c>
      <c r="J192" s="6">
        <v>-5253.5</v>
      </c>
      <c r="K192" s="2">
        <v>-5253.5</v>
      </c>
      <c r="L192" s="2">
        <v>-5253.5</v>
      </c>
      <c r="M192" s="2">
        <v>15760.5</v>
      </c>
    </row>
    <row r="193" spans="1:13" x14ac:dyDescent="0.25">
      <c r="A193" s="3">
        <v>43300</v>
      </c>
      <c r="B193" s="7">
        <f t="shared" si="8"/>
        <v>2018</v>
      </c>
      <c r="C193" s="7">
        <f t="shared" si="9"/>
        <v>7</v>
      </c>
      <c r="D193" s="2" t="s">
        <v>290</v>
      </c>
      <c r="E193" s="2" t="s">
        <v>160</v>
      </c>
      <c r="F193" s="9">
        <v>6402</v>
      </c>
      <c r="G193" s="2">
        <f t="shared" si="10"/>
        <v>4</v>
      </c>
      <c r="H193" s="9">
        <f t="shared" si="11"/>
        <v>1600.5</v>
      </c>
      <c r="I193" s="2" t="s">
        <v>7</v>
      </c>
      <c r="J193" s="6">
        <v>-1600.5</v>
      </c>
      <c r="K193" s="2">
        <v>-1600.5</v>
      </c>
      <c r="L193" s="2">
        <v>-1600.5</v>
      </c>
      <c r="M193" s="2">
        <v>4801.5</v>
      </c>
    </row>
    <row r="194" spans="1:13" x14ac:dyDescent="0.25">
      <c r="A194" s="3">
        <v>43300</v>
      </c>
      <c r="B194" s="7">
        <f t="shared" si="8"/>
        <v>2018</v>
      </c>
      <c r="C194" s="7">
        <f t="shared" si="9"/>
        <v>7</v>
      </c>
      <c r="D194" s="2" t="s">
        <v>139</v>
      </c>
      <c r="E194" s="2" t="s">
        <v>139</v>
      </c>
      <c r="F194" s="9">
        <v>17460</v>
      </c>
      <c r="G194" s="2">
        <f t="shared" si="10"/>
        <v>4</v>
      </c>
      <c r="H194" s="9">
        <f t="shared" si="11"/>
        <v>4365</v>
      </c>
      <c r="I194" s="2" t="s">
        <v>7</v>
      </c>
      <c r="J194" s="6">
        <v>-4365</v>
      </c>
      <c r="K194" s="2">
        <v>-4365</v>
      </c>
      <c r="L194" s="2">
        <v>-4365</v>
      </c>
      <c r="M194" s="2">
        <v>13095</v>
      </c>
    </row>
    <row r="195" spans="1:13" x14ac:dyDescent="0.25">
      <c r="A195" s="3">
        <v>43300</v>
      </c>
      <c r="B195" s="7">
        <f t="shared" ref="B195:B258" si="12">+YEAR(A195)</f>
        <v>2018</v>
      </c>
      <c r="C195" s="7">
        <f t="shared" ref="C195:C258" si="13">+MONTH(A195)</f>
        <v>7</v>
      </c>
      <c r="D195" s="2" t="s">
        <v>141</v>
      </c>
      <c r="E195" s="2" t="s">
        <v>449</v>
      </c>
      <c r="F195" s="9">
        <v>38160</v>
      </c>
      <c r="G195" s="2">
        <f t="shared" ref="G195:G258" si="14">+IF(E195="Cable",3,4)</f>
        <v>3</v>
      </c>
      <c r="H195" s="9">
        <f t="shared" ref="H195:H258" si="15">+F195/G195</f>
        <v>12720</v>
      </c>
      <c r="I195" s="2" t="s">
        <v>7</v>
      </c>
      <c r="J195" s="6">
        <v>-12720</v>
      </c>
      <c r="K195" s="2">
        <v>-12720</v>
      </c>
      <c r="L195" s="2">
        <v>-12720</v>
      </c>
      <c r="M195" s="2">
        <v>38160</v>
      </c>
    </row>
    <row r="196" spans="1:13" x14ac:dyDescent="0.25">
      <c r="A196" s="3">
        <v>43304</v>
      </c>
      <c r="B196" s="7">
        <f t="shared" si="12"/>
        <v>2018</v>
      </c>
      <c r="C196" s="7">
        <f t="shared" si="13"/>
        <v>7</v>
      </c>
      <c r="D196" s="2" t="s">
        <v>331</v>
      </c>
      <c r="E196" s="2" t="s">
        <v>452</v>
      </c>
      <c r="F196" s="9">
        <v>40000</v>
      </c>
      <c r="G196" s="2">
        <f t="shared" si="14"/>
        <v>4</v>
      </c>
      <c r="H196" s="9">
        <f t="shared" si="15"/>
        <v>10000</v>
      </c>
      <c r="I196" s="2" t="s">
        <v>7</v>
      </c>
      <c r="J196" s="6">
        <v>-20000</v>
      </c>
      <c r="K196" s="2">
        <v>-20000</v>
      </c>
      <c r="L196" s="2">
        <v>20000</v>
      </c>
      <c r="M196" s="2">
        <v>20000</v>
      </c>
    </row>
    <row r="197" spans="1:13" x14ac:dyDescent="0.25">
      <c r="A197" s="3">
        <v>43305</v>
      </c>
      <c r="B197" s="7">
        <f t="shared" si="12"/>
        <v>2018</v>
      </c>
      <c r="C197" s="7">
        <f t="shared" si="13"/>
        <v>7</v>
      </c>
      <c r="D197" s="2" t="s">
        <v>312</v>
      </c>
      <c r="E197" s="2" t="s">
        <v>312</v>
      </c>
      <c r="F197" s="9">
        <v>14050</v>
      </c>
      <c r="G197" s="2">
        <f t="shared" si="14"/>
        <v>4</v>
      </c>
      <c r="H197" s="9">
        <f t="shared" si="15"/>
        <v>3512.5</v>
      </c>
      <c r="I197" s="2" t="s">
        <v>7</v>
      </c>
      <c r="J197" s="6">
        <v>-3512.5</v>
      </c>
      <c r="K197" s="2">
        <v>-3512.5</v>
      </c>
      <c r="L197" s="2">
        <v>10537.5</v>
      </c>
      <c r="M197" s="2">
        <v>-3512.5</v>
      </c>
    </row>
    <row r="198" spans="1:13" x14ac:dyDescent="0.25">
      <c r="A198" s="3">
        <v>43310</v>
      </c>
      <c r="B198" s="7">
        <f t="shared" si="12"/>
        <v>2018</v>
      </c>
      <c r="C198" s="7">
        <f t="shared" si="13"/>
        <v>7</v>
      </c>
      <c r="D198" s="2" t="s">
        <v>267</v>
      </c>
      <c r="E198" s="2" t="s">
        <v>160</v>
      </c>
      <c r="F198" s="9">
        <v>8150</v>
      </c>
      <c r="G198" s="2">
        <f t="shared" si="14"/>
        <v>4</v>
      </c>
      <c r="H198" s="9">
        <f t="shared" si="15"/>
        <v>2037.5</v>
      </c>
      <c r="I198" s="2" t="s">
        <v>7</v>
      </c>
      <c r="J198" s="6">
        <v>-2037.5</v>
      </c>
      <c r="K198" s="2">
        <v>6112.5</v>
      </c>
      <c r="L198" s="2">
        <v>-2037.5</v>
      </c>
      <c r="M198" s="2">
        <v>-2037.5</v>
      </c>
    </row>
    <row r="199" spans="1:13" x14ac:dyDescent="0.25">
      <c r="A199" s="3">
        <v>43310</v>
      </c>
      <c r="B199" s="7">
        <f t="shared" si="12"/>
        <v>2018</v>
      </c>
      <c r="C199" s="7">
        <f t="shared" si="13"/>
        <v>7</v>
      </c>
      <c r="D199" s="2" t="s">
        <v>162</v>
      </c>
      <c r="E199" s="2" t="s">
        <v>162</v>
      </c>
      <c r="F199" s="9">
        <v>3180</v>
      </c>
      <c r="G199" s="2">
        <f t="shared" si="14"/>
        <v>4</v>
      </c>
      <c r="H199" s="9">
        <f t="shared" si="15"/>
        <v>795</v>
      </c>
      <c r="I199" s="2" t="s">
        <v>7</v>
      </c>
      <c r="J199" s="6">
        <v>-795</v>
      </c>
      <c r="K199" s="2">
        <v>2385</v>
      </c>
      <c r="L199" s="2">
        <v>-795</v>
      </c>
      <c r="M199" s="2">
        <v>-795</v>
      </c>
    </row>
    <row r="200" spans="1:13" x14ac:dyDescent="0.25">
      <c r="A200" s="3">
        <v>43311</v>
      </c>
      <c r="B200" s="7">
        <f t="shared" si="12"/>
        <v>2018</v>
      </c>
      <c r="C200" s="7">
        <f t="shared" si="13"/>
        <v>7</v>
      </c>
      <c r="D200" s="2" t="s">
        <v>334</v>
      </c>
      <c r="E200" s="2" t="s">
        <v>17</v>
      </c>
      <c r="F200" s="9">
        <v>121000</v>
      </c>
      <c r="G200" s="2">
        <f t="shared" si="14"/>
        <v>4</v>
      </c>
      <c r="H200" s="9">
        <f t="shared" si="15"/>
        <v>30250</v>
      </c>
      <c r="I200" s="2" t="s">
        <v>7</v>
      </c>
      <c r="J200" s="6">
        <v>-30250</v>
      </c>
      <c r="K200" s="2">
        <v>90750</v>
      </c>
      <c r="L200" s="2">
        <v>-30250</v>
      </c>
      <c r="M200" s="2">
        <v>-30250</v>
      </c>
    </row>
    <row r="201" spans="1:13" x14ac:dyDescent="0.25">
      <c r="A201" s="3">
        <v>43311</v>
      </c>
      <c r="B201" s="7">
        <f t="shared" si="12"/>
        <v>2018</v>
      </c>
      <c r="C201" s="7">
        <f t="shared" si="13"/>
        <v>7</v>
      </c>
      <c r="D201" s="2" t="s">
        <v>335</v>
      </c>
      <c r="E201" s="2" t="s">
        <v>91</v>
      </c>
      <c r="F201" s="9">
        <v>244935</v>
      </c>
      <c r="G201" s="2">
        <f t="shared" si="14"/>
        <v>4</v>
      </c>
      <c r="H201" s="9">
        <f t="shared" si="15"/>
        <v>61233.75</v>
      </c>
      <c r="I201" s="2" t="s">
        <v>7</v>
      </c>
      <c r="J201" s="6">
        <v>183701.25</v>
      </c>
      <c r="K201" s="2">
        <v>-61233.75</v>
      </c>
      <c r="L201" s="2">
        <v>-61233.75</v>
      </c>
      <c r="M201" s="2">
        <v>-61233.75</v>
      </c>
    </row>
    <row r="202" spans="1:13" x14ac:dyDescent="0.25">
      <c r="A202" s="3">
        <v>43311</v>
      </c>
      <c r="B202" s="7">
        <f t="shared" si="12"/>
        <v>2018</v>
      </c>
      <c r="C202" s="7">
        <f t="shared" si="13"/>
        <v>7</v>
      </c>
      <c r="D202" s="2" t="s">
        <v>51</v>
      </c>
      <c r="E202" s="2" t="s">
        <v>51</v>
      </c>
      <c r="F202" s="9">
        <v>6628</v>
      </c>
      <c r="G202" s="2">
        <f t="shared" si="14"/>
        <v>4</v>
      </c>
      <c r="H202" s="9">
        <f t="shared" si="15"/>
        <v>1657</v>
      </c>
      <c r="I202" s="2" t="s">
        <v>7</v>
      </c>
      <c r="J202" s="6">
        <v>4971</v>
      </c>
      <c r="K202" s="2">
        <v>-1657</v>
      </c>
      <c r="L202" s="2">
        <v>-1657</v>
      </c>
      <c r="M202" s="2">
        <v>-1657</v>
      </c>
    </row>
    <row r="203" spans="1:13" x14ac:dyDescent="0.25">
      <c r="A203" s="3">
        <v>43318</v>
      </c>
      <c r="B203" s="7">
        <f t="shared" si="12"/>
        <v>2018</v>
      </c>
      <c r="C203" s="7">
        <f t="shared" si="13"/>
        <v>8</v>
      </c>
      <c r="D203" s="2" t="s">
        <v>240</v>
      </c>
      <c r="E203" s="2" t="s">
        <v>51</v>
      </c>
      <c r="F203" s="9">
        <v>7207</v>
      </c>
      <c r="G203" s="2">
        <f t="shared" si="14"/>
        <v>4</v>
      </c>
      <c r="H203" s="9">
        <f t="shared" si="15"/>
        <v>1801.75</v>
      </c>
      <c r="I203" s="2" t="s">
        <v>7</v>
      </c>
      <c r="J203" s="6">
        <v>-1801.75</v>
      </c>
      <c r="K203" s="2">
        <v>-1801.75</v>
      </c>
      <c r="L203" s="2">
        <v>5405.25</v>
      </c>
      <c r="M203" s="2">
        <v>-1801.75</v>
      </c>
    </row>
    <row r="204" spans="1:13" x14ac:dyDescent="0.25">
      <c r="A204" s="3">
        <v>43325</v>
      </c>
      <c r="B204" s="7">
        <f t="shared" si="12"/>
        <v>2018</v>
      </c>
      <c r="C204" s="7">
        <f t="shared" si="13"/>
        <v>8</v>
      </c>
      <c r="D204" s="2" t="s">
        <v>51</v>
      </c>
      <c r="E204" s="2" t="s">
        <v>51</v>
      </c>
      <c r="F204" s="9">
        <v>28202</v>
      </c>
      <c r="G204" s="2">
        <f t="shared" si="14"/>
        <v>4</v>
      </c>
      <c r="H204" s="9">
        <f t="shared" si="15"/>
        <v>7050.5</v>
      </c>
      <c r="I204" s="2" t="s">
        <v>7</v>
      </c>
      <c r="J204" s="6">
        <v>-7050.5</v>
      </c>
      <c r="K204" s="2">
        <v>21151.5</v>
      </c>
      <c r="L204" s="2">
        <v>-7050.5</v>
      </c>
      <c r="M204" s="2">
        <v>-7050.5</v>
      </c>
    </row>
    <row r="205" spans="1:13" x14ac:dyDescent="0.25">
      <c r="A205" s="3">
        <v>43325</v>
      </c>
      <c r="B205" s="7">
        <f t="shared" si="12"/>
        <v>2018</v>
      </c>
      <c r="C205" s="7">
        <f t="shared" si="13"/>
        <v>8</v>
      </c>
      <c r="D205" s="2" t="s">
        <v>51</v>
      </c>
      <c r="E205" s="2" t="s">
        <v>51</v>
      </c>
      <c r="F205" s="9">
        <v>7170</v>
      </c>
      <c r="G205" s="2">
        <f t="shared" si="14"/>
        <v>4</v>
      </c>
      <c r="H205" s="9">
        <f t="shared" si="15"/>
        <v>1792.5</v>
      </c>
      <c r="I205" s="2" t="s">
        <v>7</v>
      </c>
      <c r="J205" s="6">
        <v>5377.5</v>
      </c>
      <c r="K205" s="2">
        <v>-1792.5</v>
      </c>
      <c r="L205" s="2">
        <v>-1792.5</v>
      </c>
      <c r="M205" s="2">
        <v>-1792.5</v>
      </c>
    </row>
    <row r="206" spans="1:13" x14ac:dyDescent="0.25">
      <c r="A206" s="3">
        <v>43333</v>
      </c>
      <c r="B206" s="7">
        <f t="shared" si="12"/>
        <v>2018</v>
      </c>
      <c r="C206" s="7">
        <f t="shared" si="13"/>
        <v>8</v>
      </c>
      <c r="D206" s="2" t="s">
        <v>346</v>
      </c>
      <c r="E206" s="2" t="s">
        <v>452</v>
      </c>
      <c r="F206" s="9">
        <v>40000</v>
      </c>
      <c r="G206" s="2">
        <f t="shared" si="14"/>
        <v>4</v>
      </c>
      <c r="H206" s="9">
        <f t="shared" si="15"/>
        <v>10000</v>
      </c>
      <c r="I206" s="2" t="s">
        <v>7</v>
      </c>
      <c r="J206" s="6">
        <v>-20000</v>
      </c>
      <c r="K206" s="2">
        <v>-20000</v>
      </c>
      <c r="L206" s="2">
        <v>20000</v>
      </c>
      <c r="M206" s="2">
        <v>20000</v>
      </c>
    </row>
    <row r="207" spans="1:13" x14ac:dyDescent="0.25">
      <c r="A207" s="3">
        <v>43335</v>
      </c>
      <c r="B207" s="7">
        <f t="shared" si="12"/>
        <v>2018</v>
      </c>
      <c r="C207" s="7">
        <f t="shared" si="13"/>
        <v>8</v>
      </c>
      <c r="D207" s="2" t="s">
        <v>347</v>
      </c>
      <c r="E207" s="2" t="s">
        <v>51</v>
      </c>
      <c r="F207" s="9">
        <v>6070</v>
      </c>
      <c r="G207" s="2">
        <f t="shared" si="14"/>
        <v>4</v>
      </c>
      <c r="H207" s="9">
        <f t="shared" si="15"/>
        <v>1517.5</v>
      </c>
      <c r="I207" s="2" t="s">
        <v>7</v>
      </c>
      <c r="J207" s="6">
        <v>-1517.5</v>
      </c>
      <c r="K207" s="2">
        <v>-1517.5</v>
      </c>
      <c r="L207" s="2">
        <v>4552.5</v>
      </c>
      <c r="M207" s="2">
        <v>-1517.5</v>
      </c>
    </row>
    <row r="208" spans="1:13" x14ac:dyDescent="0.25">
      <c r="A208" s="3">
        <v>43336</v>
      </c>
      <c r="B208" s="7">
        <f t="shared" si="12"/>
        <v>2018</v>
      </c>
      <c r="C208" s="7">
        <f t="shared" si="13"/>
        <v>8</v>
      </c>
      <c r="D208" s="2" t="s">
        <v>348</v>
      </c>
      <c r="E208" s="2" t="s">
        <v>51</v>
      </c>
      <c r="F208" s="9">
        <v>7676</v>
      </c>
      <c r="G208" s="2">
        <f t="shared" si="14"/>
        <v>4</v>
      </c>
      <c r="H208" s="9">
        <f t="shared" si="15"/>
        <v>1919</v>
      </c>
      <c r="I208" s="2" t="s">
        <v>7</v>
      </c>
      <c r="J208" s="6">
        <v>-1919</v>
      </c>
      <c r="K208" s="2">
        <v>-1919</v>
      </c>
      <c r="L208" s="2">
        <v>-1919</v>
      </c>
      <c r="M208" s="2">
        <v>5757</v>
      </c>
    </row>
    <row r="209" spans="1:13" x14ac:dyDescent="0.25">
      <c r="A209" s="3">
        <v>43336</v>
      </c>
      <c r="B209" s="7">
        <f t="shared" si="12"/>
        <v>2018</v>
      </c>
      <c r="C209" s="7">
        <f t="shared" si="13"/>
        <v>8</v>
      </c>
      <c r="D209" s="2" t="s">
        <v>140</v>
      </c>
      <c r="E209" s="2" t="s">
        <v>450</v>
      </c>
      <c r="F209" s="9">
        <v>21433</v>
      </c>
      <c r="G209" s="2">
        <f t="shared" si="14"/>
        <v>4</v>
      </c>
      <c r="H209" s="9">
        <f t="shared" si="15"/>
        <v>5358.25</v>
      </c>
      <c r="I209" s="2" t="s">
        <v>7</v>
      </c>
      <c r="J209" s="6">
        <v>-5358.25</v>
      </c>
      <c r="K209" s="2">
        <v>-5358.25</v>
      </c>
      <c r="L209" s="2">
        <v>-5358.25</v>
      </c>
      <c r="M209" s="2">
        <v>16074.75</v>
      </c>
    </row>
    <row r="210" spans="1:13" x14ac:dyDescent="0.25">
      <c r="A210" s="3">
        <v>43336</v>
      </c>
      <c r="B210" s="7">
        <f t="shared" si="12"/>
        <v>2018</v>
      </c>
      <c r="C210" s="7">
        <f t="shared" si="13"/>
        <v>8</v>
      </c>
      <c r="D210" s="2" t="s">
        <v>349</v>
      </c>
      <c r="E210" s="2" t="s">
        <v>449</v>
      </c>
      <c r="F210" s="9">
        <v>38160</v>
      </c>
      <c r="G210" s="2">
        <f t="shared" si="14"/>
        <v>3</v>
      </c>
      <c r="H210" s="9">
        <f t="shared" si="15"/>
        <v>12720</v>
      </c>
      <c r="I210" s="2" t="s">
        <v>7</v>
      </c>
      <c r="J210" s="6">
        <v>-12720</v>
      </c>
      <c r="K210" s="2">
        <v>-12720</v>
      </c>
      <c r="L210" s="2">
        <v>-12720</v>
      </c>
      <c r="M210" s="2">
        <v>38160</v>
      </c>
    </row>
    <row r="211" spans="1:13" x14ac:dyDescent="0.25">
      <c r="A211" s="3">
        <v>43336</v>
      </c>
      <c r="B211" s="7">
        <f t="shared" si="12"/>
        <v>2018</v>
      </c>
      <c r="C211" s="7">
        <f t="shared" si="13"/>
        <v>8</v>
      </c>
      <c r="D211" s="2" t="s">
        <v>350</v>
      </c>
      <c r="E211" s="2" t="s">
        <v>451</v>
      </c>
      <c r="F211" s="9">
        <v>17985</v>
      </c>
      <c r="G211" s="2">
        <f t="shared" si="14"/>
        <v>4</v>
      </c>
      <c r="H211" s="9">
        <f t="shared" si="15"/>
        <v>4496.25</v>
      </c>
      <c r="I211" s="2" t="s">
        <v>7</v>
      </c>
      <c r="J211" s="6">
        <v>-4496.25</v>
      </c>
      <c r="K211" s="2">
        <v>-4496.25</v>
      </c>
      <c r="L211" s="2">
        <v>-4496.25</v>
      </c>
      <c r="M211" s="2">
        <v>13488.75</v>
      </c>
    </row>
    <row r="212" spans="1:13" x14ac:dyDescent="0.25">
      <c r="A212" s="3">
        <v>43338</v>
      </c>
      <c r="B212" s="7">
        <f t="shared" si="12"/>
        <v>2018</v>
      </c>
      <c r="C212" s="7">
        <f t="shared" si="13"/>
        <v>8</v>
      </c>
      <c r="D212" s="2" t="s">
        <v>351</v>
      </c>
      <c r="E212" s="2" t="s">
        <v>51</v>
      </c>
      <c r="F212" s="9">
        <v>2590</v>
      </c>
      <c r="G212" s="2">
        <f t="shared" si="14"/>
        <v>4</v>
      </c>
      <c r="H212" s="9">
        <f t="shared" si="15"/>
        <v>647.5</v>
      </c>
      <c r="I212" s="2" t="s">
        <v>7</v>
      </c>
      <c r="J212" s="6">
        <v>-647.5</v>
      </c>
      <c r="K212" s="2">
        <v>1942.5</v>
      </c>
      <c r="L212" s="2">
        <v>-647.5</v>
      </c>
      <c r="M212" s="2">
        <v>-647.5</v>
      </c>
    </row>
    <row r="213" spans="1:13" x14ac:dyDescent="0.25">
      <c r="A213" s="3">
        <v>43342</v>
      </c>
      <c r="B213" s="7">
        <f t="shared" si="12"/>
        <v>2018</v>
      </c>
      <c r="C213" s="7">
        <f t="shared" si="13"/>
        <v>8</v>
      </c>
      <c r="D213" s="2" t="s">
        <v>358</v>
      </c>
      <c r="E213" s="2" t="s">
        <v>139</v>
      </c>
      <c r="F213" s="9">
        <v>23390</v>
      </c>
      <c r="G213" s="2">
        <f t="shared" si="14"/>
        <v>4</v>
      </c>
      <c r="H213" s="9">
        <f t="shared" si="15"/>
        <v>5847.5</v>
      </c>
      <c r="I213" s="2" t="s">
        <v>7</v>
      </c>
      <c r="J213" s="6">
        <v>-5847.5</v>
      </c>
      <c r="K213" s="2">
        <v>-5847.5</v>
      </c>
      <c r="L213" s="2">
        <v>-5847.5</v>
      </c>
      <c r="M213" s="2">
        <v>17542.5</v>
      </c>
    </row>
    <row r="214" spans="1:13" x14ac:dyDescent="0.25">
      <c r="A214" s="3">
        <v>43342</v>
      </c>
      <c r="B214" s="7">
        <f t="shared" si="12"/>
        <v>2018</v>
      </c>
      <c r="C214" s="7">
        <f t="shared" si="13"/>
        <v>8</v>
      </c>
      <c r="D214" s="2" t="s">
        <v>19</v>
      </c>
      <c r="E214" s="2" t="s">
        <v>51</v>
      </c>
      <c r="F214" s="9">
        <v>4837</v>
      </c>
      <c r="G214" s="2">
        <f t="shared" si="14"/>
        <v>4</v>
      </c>
      <c r="H214" s="9">
        <f t="shared" si="15"/>
        <v>1209.25</v>
      </c>
      <c r="I214" s="2" t="s">
        <v>7</v>
      </c>
      <c r="J214" s="6">
        <v>-1209.25</v>
      </c>
      <c r="K214" s="2">
        <v>-1209.25</v>
      </c>
      <c r="L214" s="2">
        <v>-1209.25</v>
      </c>
      <c r="M214" s="2">
        <v>3627.75</v>
      </c>
    </row>
    <row r="215" spans="1:13" x14ac:dyDescent="0.25">
      <c r="A215" s="3">
        <v>43342</v>
      </c>
      <c r="B215" s="7">
        <f t="shared" si="12"/>
        <v>2018</v>
      </c>
      <c r="C215" s="7">
        <f t="shared" si="13"/>
        <v>8</v>
      </c>
      <c r="D215" s="2" t="s">
        <v>360</v>
      </c>
      <c r="E215" s="2" t="s">
        <v>17</v>
      </c>
      <c r="F215" s="9">
        <v>153000</v>
      </c>
      <c r="G215" s="2">
        <f t="shared" si="14"/>
        <v>4</v>
      </c>
      <c r="H215" s="9">
        <f t="shared" si="15"/>
        <v>38250</v>
      </c>
      <c r="I215" s="2" t="s">
        <v>7</v>
      </c>
      <c r="J215" s="6">
        <v>-38250</v>
      </c>
      <c r="K215" s="2">
        <v>114750</v>
      </c>
      <c r="L215" s="2">
        <v>-38250</v>
      </c>
      <c r="M215" s="2">
        <v>-38250</v>
      </c>
    </row>
    <row r="216" spans="1:13" x14ac:dyDescent="0.25">
      <c r="A216" s="3">
        <v>43343</v>
      </c>
      <c r="B216" s="7">
        <f t="shared" si="12"/>
        <v>2018</v>
      </c>
      <c r="C216" s="7">
        <f t="shared" si="13"/>
        <v>8</v>
      </c>
      <c r="D216" s="2" t="s">
        <v>361</v>
      </c>
      <c r="E216" s="2" t="s">
        <v>91</v>
      </c>
      <c r="F216" s="9">
        <v>286638</v>
      </c>
      <c r="G216" s="2">
        <f t="shared" si="14"/>
        <v>4</v>
      </c>
      <c r="H216" s="9">
        <f t="shared" si="15"/>
        <v>71659.5</v>
      </c>
      <c r="I216" s="2" t="s">
        <v>7</v>
      </c>
      <c r="J216" s="6">
        <v>214978.5</v>
      </c>
      <c r="K216" s="2">
        <v>-71659.5</v>
      </c>
      <c r="L216" s="2">
        <v>-71659.5</v>
      </c>
      <c r="M216" s="2">
        <v>-71659.5</v>
      </c>
    </row>
    <row r="217" spans="1:13" x14ac:dyDescent="0.25">
      <c r="A217" s="3">
        <v>43345</v>
      </c>
      <c r="B217" s="7">
        <f t="shared" si="12"/>
        <v>2018</v>
      </c>
      <c r="C217" s="7">
        <f t="shared" si="13"/>
        <v>9</v>
      </c>
      <c r="D217" s="2" t="s">
        <v>362</v>
      </c>
      <c r="E217" s="2" t="s">
        <v>51</v>
      </c>
      <c r="F217" s="9">
        <v>19787</v>
      </c>
      <c r="G217" s="2">
        <f t="shared" si="14"/>
        <v>4</v>
      </c>
      <c r="H217" s="9">
        <f t="shared" si="15"/>
        <v>4946.75</v>
      </c>
      <c r="I217" s="2" t="s">
        <v>7</v>
      </c>
      <c r="J217" s="6">
        <v>-4946.75</v>
      </c>
      <c r="K217" s="2">
        <v>14840.25</v>
      </c>
      <c r="L217" s="2">
        <v>-4946.75</v>
      </c>
      <c r="M217" s="2">
        <v>-4946.75</v>
      </c>
    </row>
    <row r="218" spans="1:13" x14ac:dyDescent="0.25">
      <c r="A218" s="3">
        <v>43347</v>
      </c>
      <c r="B218" s="7">
        <f t="shared" si="12"/>
        <v>2018</v>
      </c>
      <c r="C218" s="7">
        <f t="shared" si="13"/>
        <v>9</v>
      </c>
      <c r="D218" s="2" t="s">
        <v>364</v>
      </c>
      <c r="E218" s="2" t="s">
        <v>312</v>
      </c>
      <c r="F218" s="9">
        <v>8254</v>
      </c>
      <c r="G218" s="2">
        <f t="shared" si="14"/>
        <v>4</v>
      </c>
      <c r="H218" s="9">
        <f t="shared" si="15"/>
        <v>2063.5</v>
      </c>
      <c r="I218" s="2" t="s">
        <v>7</v>
      </c>
      <c r="J218" s="6">
        <v>0</v>
      </c>
      <c r="K218" s="2">
        <v>5502.67</v>
      </c>
      <c r="L218" s="2">
        <v>-2751.34</v>
      </c>
      <c r="M218" s="2">
        <v>-2751.33</v>
      </c>
    </row>
    <row r="219" spans="1:13" x14ac:dyDescent="0.25">
      <c r="A219" s="3">
        <v>43349</v>
      </c>
      <c r="B219" s="7">
        <f t="shared" si="12"/>
        <v>2018</v>
      </c>
      <c r="C219" s="7">
        <f t="shared" si="13"/>
        <v>9</v>
      </c>
      <c r="D219" s="2" t="s">
        <v>365</v>
      </c>
      <c r="E219" s="2" t="s">
        <v>51</v>
      </c>
      <c r="F219" s="9">
        <v>12000</v>
      </c>
      <c r="G219" s="2">
        <f t="shared" si="14"/>
        <v>4</v>
      </c>
      <c r="H219" s="9">
        <f t="shared" si="15"/>
        <v>3000</v>
      </c>
      <c r="I219" s="2" t="s">
        <v>7</v>
      </c>
      <c r="J219" s="6">
        <v>-3000</v>
      </c>
      <c r="K219" s="2">
        <v>9000</v>
      </c>
      <c r="L219" s="2">
        <v>-3000</v>
      </c>
      <c r="M219" s="2">
        <v>-3000</v>
      </c>
    </row>
    <row r="220" spans="1:13" x14ac:dyDescent="0.25">
      <c r="A220" s="3">
        <v>43349</v>
      </c>
      <c r="B220" s="7">
        <f t="shared" si="12"/>
        <v>2018</v>
      </c>
      <c r="C220" s="7">
        <f t="shared" si="13"/>
        <v>9</v>
      </c>
      <c r="D220" s="2" t="s">
        <v>366</v>
      </c>
      <c r="E220" s="2" t="s">
        <v>452</v>
      </c>
      <c r="F220" s="9">
        <v>40000</v>
      </c>
      <c r="G220" s="2">
        <f t="shared" si="14"/>
        <v>4</v>
      </c>
      <c r="H220" s="9">
        <f t="shared" si="15"/>
        <v>10000</v>
      </c>
      <c r="I220" s="2" t="s">
        <v>7</v>
      </c>
      <c r="J220" s="6">
        <v>-20000</v>
      </c>
      <c r="K220" s="2">
        <v>-20000</v>
      </c>
      <c r="L220" s="2">
        <v>20000</v>
      </c>
      <c r="M220" s="2">
        <v>20000</v>
      </c>
    </row>
    <row r="221" spans="1:13" x14ac:dyDescent="0.25">
      <c r="A221" s="3">
        <v>43349</v>
      </c>
      <c r="B221" s="7">
        <f t="shared" si="12"/>
        <v>2018</v>
      </c>
      <c r="C221" s="7">
        <f t="shared" si="13"/>
        <v>9</v>
      </c>
      <c r="D221" s="2" t="s">
        <v>152</v>
      </c>
      <c r="E221" s="2" t="s">
        <v>51</v>
      </c>
      <c r="F221" s="9">
        <v>5000</v>
      </c>
      <c r="G221" s="2">
        <f t="shared" si="14"/>
        <v>4</v>
      </c>
      <c r="H221" s="9">
        <f t="shared" si="15"/>
        <v>1250</v>
      </c>
      <c r="I221" s="2" t="s">
        <v>7</v>
      </c>
      <c r="J221" s="6">
        <v>-1250</v>
      </c>
      <c r="K221" s="2">
        <v>-1250</v>
      </c>
      <c r="L221" s="2">
        <v>3750</v>
      </c>
      <c r="M221" s="2">
        <v>-1250</v>
      </c>
    </row>
    <row r="222" spans="1:13" x14ac:dyDescent="0.25">
      <c r="A222" s="3">
        <v>43355</v>
      </c>
      <c r="B222" s="7">
        <f t="shared" si="12"/>
        <v>2018</v>
      </c>
      <c r="C222" s="7">
        <f t="shared" si="13"/>
        <v>9</v>
      </c>
      <c r="D222" s="2" t="s">
        <v>312</v>
      </c>
      <c r="E222" s="2" t="s">
        <v>312</v>
      </c>
      <c r="F222" s="9">
        <v>6353</v>
      </c>
      <c r="G222" s="2">
        <f t="shared" si="14"/>
        <v>4</v>
      </c>
      <c r="H222" s="9">
        <f t="shared" si="15"/>
        <v>1588.25</v>
      </c>
      <c r="I222" s="2" t="s">
        <v>7</v>
      </c>
      <c r="J222" s="6">
        <v>0</v>
      </c>
      <c r="K222" s="2">
        <v>-2117.67</v>
      </c>
      <c r="L222" s="2">
        <v>-2117.66</v>
      </c>
      <c r="M222" s="2">
        <v>4235.33</v>
      </c>
    </row>
    <row r="223" spans="1:13" x14ac:dyDescent="0.25">
      <c r="A223" s="3">
        <v>43357</v>
      </c>
      <c r="B223" s="7">
        <f t="shared" si="12"/>
        <v>2018</v>
      </c>
      <c r="C223" s="7">
        <f t="shared" si="13"/>
        <v>9</v>
      </c>
      <c r="D223" s="2" t="s">
        <v>368</v>
      </c>
      <c r="E223" s="2" t="s">
        <v>51</v>
      </c>
      <c r="F223" s="9">
        <v>3679</v>
      </c>
      <c r="G223" s="2">
        <f t="shared" si="14"/>
        <v>4</v>
      </c>
      <c r="H223" s="9">
        <f t="shared" si="15"/>
        <v>919.75</v>
      </c>
      <c r="I223" s="2" t="s">
        <v>7</v>
      </c>
      <c r="J223" s="6">
        <v>-919.75</v>
      </c>
      <c r="K223" s="2">
        <v>-919.75</v>
      </c>
      <c r="L223" s="2">
        <v>-919.75</v>
      </c>
      <c r="M223" s="2">
        <v>2759.25</v>
      </c>
    </row>
    <row r="224" spans="1:13" x14ac:dyDescent="0.25">
      <c r="A224" s="3">
        <v>43364</v>
      </c>
      <c r="B224" s="7">
        <f t="shared" si="12"/>
        <v>2018</v>
      </c>
      <c r="C224" s="7">
        <f t="shared" si="13"/>
        <v>9</v>
      </c>
      <c r="D224" s="2" t="s">
        <v>240</v>
      </c>
      <c r="E224" s="2" t="s">
        <v>51</v>
      </c>
      <c r="F224" s="9">
        <v>9805</v>
      </c>
      <c r="G224" s="2">
        <f t="shared" si="14"/>
        <v>4</v>
      </c>
      <c r="H224" s="9">
        <f t="shared" si="15"/>
        <v>2451.25</v>
      </c>
      <c r="I224" s="2" t="s">
        <v>7</v>
      </c>
      <c r="J224" s="6">
        <v>-2451.25</v>
      </c>
      <c r="K224" s="2">
        <v>-2451.25</v>
      </c>
      <c r="L224" s="2">
        <v>7353.75</v>
      </c>
      <c r="M224" s="2">
        <v>-2451.25</v>
      </c>
    </row>
    <row r="225" spans="1:13" x14ac:dyDescent="0.25">
      <c r="A225" s="3">
        <v>43367</v>
      </c>
      <c r="B225" s="7">
        <f t="shared" si="12"/>
        <v>2018</v>
      </c>
      <c r="C225" s="7">
        <f t="shared" si="13"/>
        <v>9</v>
      </c>
      <c r="D225" s="2" t="s">
        <v>371</v>
      </c>
      <c r="E225" s="2" t="s">
        <v>51</v>
      </c>
      <c r="F225" s="9">
        <v>7438</v>
      </c>
      <c r="G225" s="2">
        <f t="shared" si="14"/>
        <v>4</v>
      </c>
      <c r="H225" s="9">
        <f t="shared" si="15"/>
        <v>1859.5</v>
      </c>
      <c r="I225" s="2" t="s">
        <v>7</v>
      </c>
      <c r="J225" s="6">
        <v>-1859.5</v>
      </c>
      <c r="K225" s="2">
        <v>5578.5</v>
      </c>
      <c r="L225" s="2">
        <v>-1859.5</v>
      </c>
      <c r="M225" s="2">
        <v>-1859.5</v>
      </c>
    </row>
    <row r="226" spans="1:13" x14ac:dyDescent="0.25">
      <c r="A226" s="3">
        <v>43367</v>
      </c>
      <c r="B226" s="7">
        <f t="shared" si="12"/>
        <v>2018</v>
      </c>
      <c r="C226" s="7">
        <f t="shared" si="13"/>
        <v>9</v>
      </c>
      <c r="D226" s="2" t="s">
        <v>350</v>
      </c>
      <c r="E226" s="2" t="s">
        <v>451</v>
      </c>
      <c r="F226" s="9">
        <v>15287</v>
      </c>
      <c r="G226" s="2">
        <f t="shared" si="14"/>
        <v>4</v>
      </c>
      <c r="H226" s="9">
        <f t="shared" si="15"/>
        <v>3821.75</v>
      </c>
      <c r="I226" s="2" t="s">
        <v>7</v>
      </c>
      <c r="J226" s="6">
        <v>-3821.75</v>
      </c>
      <c r="K226" s="2">
        <v>-3821.75</v>
      </c>
      <c r="L226" s="2">
        <v>-3821.75</v>
      </c>
      <c r="M226" s="2">
        <v>11465.25</v>
      </c>
    </row>
    <row r="227" spans="1:13" x14ac:dyDescent="0.25">
      <c r="A227" s="3">
        <v>43367</v>
      </c>
      <c r="B227" s="7">
        <f t="shared" si="12"/>
        <v>2018</v>
      </c>
      <c r="C227" s="7">
        <f t="shared" si="13"/>
        <v>9</v>
      </c>
      <c r="D227" s="2" t="s">
        <v>372</v>
      </c>
      <c r="E227" s="2" t="s">
        <v>160</v>
      </c>
      <c r="F227" s="9">
        <v>3885</v>
      </c>
      <c r="G227" s="2">
        <f t="shared" si="14"/>
        <v>4</v>
      </c>
      <c r="H227" s="9">
        <f t="shared" si="15"/>
        <v>971.25</v>
      </c>
      <c r="I227" s="2" t="s">
        <v>7</v>
      </c>
      <c r="J227" s="6">
        <v>-971.25</v>
      </c>
      <c r="K227" s="2">
        <v>-971.25</v>
      </c>
      <c r="L227" s="2">
        <v>-971.25</v>
      </c>
      <c r="M227" s="2">
        <v>2913.75</v>
      </c>
    </row>
    <row r="228" spans="1:13" x14ac:dyDescent="0.25">
      <c r="A228" s="3">
        <v>43367</v>
      </c>
      <c r="B228" s="7">
        <f t="shared" si="12"/>
        <v>2018</v>
      </c>
      <c r="C228" s="7">
        <f t="shared" si="13"/>
        <v>9</v>
      </c>
      <c r="D228" s="2" t="s">
        <v>139</v>
      </c>
      <c r="E228" s="2" t="s">
        <v>139</v>
      </c>
      <c r="F228" s="9">
        <v>20790</v>
      </c>
      <c r="G228" s="2">
        <f t="shared" si="14"/>
        <v>4</v>
      </c>
      <c r="H228" s="9">
        <f t="shared" si="15"/>
        <v>5197.5</v>
      </c>
      <c r="I228" s="2" t="s">
        <v>7</v>
      </c>
      <c r="J228" s="6">
        <v>-5197.5</v>
      </c>
      <c r="K228" s="2">
        <v>-5197.5</v>
      </c>
      <c r="L228" s="2">
        <v>-5197.5</v>
      </c>
      <c r="M228" s="2">
        <v>15592.5</v>
      </c>
    </row>
    <row r="229" spans="1:13" x14ac:dyDescent="0.25">
      <c r="A229" s="3">
        <v>43367</v>
      </c>
      <c r="B229" s="7">
        <f t="shared" si="12"/>
        <v>2018</v>
      </c>
      <c r="C229" s="7">
        <f t="shared" si="13"/>
        <v>9</v>
      </c>
      <c r="D229" s="2" t="s">
        <v>373</v>
      </c>
      <c r="E229" s="2" t="s">
        <v>450</v>
      </c>
      <c r="F229" s="9">
        <v>21433</v>
      </c>
      <c r="G229" s="2">
        <f t="shared" si="14"/>
        <v>4</v>
      </c>
      <c r="H229" s="9">
        <f t="shared" si="15"/>
        <v>5358.25</v>
      </c>
      <c r="I229" s="2" t="s">
        <v>7</v>
      </c>
      <c r="J229" s="6">
        <v>-5358.25</v>
      </c>
      <c r="K229" s="2">
        <v>-5358.25</v>
      </c>
      <c r="L229" s="2">
        <v>-5358.25</v>
      </c>
      <c r="M229" s="2">
        <v>16074.75</v>
      </c>
    </row>
    <row r="230" spans="1:13" x14ac:dyDescent="0.25">
      <c r="A230" s="3">
        <v>43367</v>
      </c>
      <c r="B230" s="7">
        <f t="shared" si="12"/>
        <v>2018</v>
      </c>
      <c r="C230" s="7">
        <f t="shared" si="13"/>
        <v>9</v>
      </c>
      <c r="D230" s="2" t="s">
        <v>78</v>
      </c>
      <c r="E230" s="2" t="s">
        <v>449</v>
      </c>
      <c r="F230" s="9">
        <v>38160</v>
      </c>
      <c r="G230" s="2">
        <f t="shared" si="14"/>
        <v>3</v>
      </c>
      <c r="H230" s="9">
        <f t="shared" si="15"/>
        <v>12720</v>
      </c>
      <c r="I230" s="2" t="s">
        <v>7</v>
      </c>
      <c r="J230" s="6">
        <v>-12720</v>
      </c>
      <c r="K230" s="2">
        <v>-12720</v>
      </c>
      <c r="L230" s="2">
        <v>-12720</v>
      </c>
      <c r="M230" s="2">
        <v>38160</v>
      </c>
    </row>
    <row r="231" spans="1:13" x14ac:dyDescent="0.25">
      <c r="A231" s="3">
        <v>43367</v>
      </c>
      <c r="B231" s="7">
        <f t="shared" si="12"/>
        <v>2018</v>
      </c>
      <c r="C231" s="7">
        <f t="shared" si="13"/>
        <v>9</v>
      </c>
      <c r="D231" s="2" t="s">
        <v>374</v>
      </c>
      <c r="E231" s="2" t="s">
        <v>312</v>
      </c>
      <c r="F231" s="9">
        <v>21004</v>
      </c>
      <c r="G231" s="2">
        <f t="shared" si="14"/>
        <v>4</v>
      </c>
      <c r="H231" s="9">
        <f t="shared" si="15"/>
        <v>5251</v>
      </c>
      <c r="I231" s="2" t="s">
        <v>7</v>
      </c>
      <c r="J231" s="6">
        <v>-5251</v>
      </c>
      <c r="K231" s="2">
        <v>-5251</v>
      </c>
      <c r="L231" s="2">
        <v>-5251</v>
      </c>
      <c r="M231" s="2">
        <v>15753</v>
      </c>
    </row>
    <row r="232" spans="1:13" x14ac:dyDescent="0.25">
      <c r="A232" s="3">
        <v>43368</v>
      </c>
      <c r="B232" s="7">
        <f t="shared" si="12"/>
        <v>2018</v>
      </c>
      <c r="C232" s="7">
        <f t="shared" si="13"/>
        <v>9</v>
      </c>
      <c r="D232" s="2" t="s">
        <v>375</v>
      </c>
      <c r="E232" s="2" t="s">
        <v>312</v>
      </c>
      <c r="F232" s="9">
        <v>5250</v>
      </c>
      <c r="G232" s="2">
        <f t="shared" si="14"/>
        <v>4</v>
      </c>
      <c r="H232" s="9">
        <f t="shared" si="15"/>
        <v>1312.5</v>
      </c>
      <c r="I232" s="2" t="s">
        <v>7</v>
      </c>
      <c r="J232" s="6">
        <v>2625</v>
      </c>
      <c r="K232" s="2">
        <v>-2625</v>
      </c>
      <c r="L232" s="2">
        <v>0</v>
      </c>
      <c r="M232" s="2">
        <v>0</v>
      </c>
    </row>
    <row r="233" spans="1:13" x14ac:dyDescent="0.25">
      <c r="A233" s="3">
        <v>43368</v>
      </c>
      <c r="B233" s="7">
        <f t="shared" si="12"/>
        <v>2018</v>
      </c>
      <c r="C233" s="7">
        <f t="shared" si="13"/>
        <v>9</v>
      </c>
      <c r="D233" s="2" t="s">
        <v>376</v>
      </c>
      <c r="E233" s="2" t="s">
        <v>91</v>
      </c>
      <c r="F233" s="9">
        <v>270952</v>
      </c>
      <c r="G233" s="2">
        <f t="shared" si="14"/>
        <v>4</v>
      </c>
      <c r="H233" s="9">
        <f t="shared" si="15"/>
        <v>67738</v>
      </c>
      <c r="I233" s="2" t="s">
        <v>7</v>
      </c>
      <c r="J233" s="6">
        <v>203214</v>
      </c>
      <c r="K233" s="2">
        <v>-67738</v>
      </c>
      <c r="L233" s="2">
        <v>-67738</v>
      </c>
      <c r="M233" s="2">
        <v>-67738</v>
      </c>
    </row>
    <row r="234" spans="1:13" x14ac:dyDescent="0.25">
      <c r="A234" s="3">
        <v>43370</v>
      </c>
      <c r="B234" s="7">
        <f t="shared" si="12"/>
        <v>2018</v>
      </c>
      <c r="C234" s="7">
        <f t="shared" si="13"/>
        <v>9</v>
      </c>
      <c r="D234" s="2" t="s">
        <v>166</v>
      </c>
      <c r="E234" s="2" t="s">
        <v>51</v>
      </c>
      <c r="F234" s="9">
        <v>6000</v>
      </c>
      <c r="G234" s="2">
        <f t="shared" si="14"/>
        <v>4</v>
      </c>
      <c r="H234" s="9">
        <f t="shared" si="15"/>
        <v>1500</v>
      </c>
      <c r="I234" s="2" t="s">
        <v>7</v>
      </c>
      <c r="J234" s="6">
        <v>-1500</v>
      </c>
      <c r="K234" s="2">
        <v>4500</v>
      </c>
      <c r="L234" s="2">
        <v>-1500</v>
      </c>
      <c r="M234" s="2">
        <v>-1500</v>
      </c>
    </row>
    <row r="235" spans="1:13" x14ac:dyDescent="0.25">
      <c r="A235" s="3">
        <v>43370</v>
      </c>
      <c r="B235" s="7">
        <f t="shared" si="12"/>
        <v>2018</v>
      </c>
      <c r="C235" s="7">
        <f t="shared" si="13"/>
        <v>9</v>
      </c>
      <c r="D235" s="2" t="s">
        <v>377</v>
      </c>
      <c r="E235" s="2" t="s">
        <v>17</v>
      </c>
      <c r="F235" s="9">
        <v>110000</v>
      </c>
      <c r="G235" s="2">
        <f t="shared" si="14"/>
        <v>4</v>
      </c>
      <c r="H235" s="9">
        <f t="shared" si="15"/>
        <v>27500</v>
      </c>
      <c r="I235" s="2" t="s">
        <v>7</v>
      </c>
      <c r="J235" s="6">
        <v>-27500</v>
      </c>
      <c r="K235" s="2">
        <v>82500</v>
      </c>
      <c r="L235" s="2">
        <v>-27500</v>
      </c>
      <c r="M235" s="2">
        <v>-27500</v>
      </c>
    </row>
    <row r="236" spans="1:13" x14ac:dyDescent="0.25">
      <c r="A236" s="3">
        <v>43375</v>
      </c>
      <c r="B236" s="7">
        <f t="shared" si="12"/>
        <v>2018</v>
      </c>
      <c r="C236" s="7">
        <f t="shared" si="13"/>
        <v>10</v>
      </c>
      <c r="D236" s="2" t="s">
        <v>380</v>
      </c>
      <c r="E236" s="2" t="s">
        <v>51</v>
      </c>
      <c r="F236" s="9">
        <v>1999</v>
      </c>
      <c r="G236" s="2">
        <f t="shared" si="14"/>
        <v>4</v>
      </c>
      <c r="H236" s="9">
        <f t="shared" si="15"/>
        <v>499.75</v>
      </c>
      <c r="I236" s="2" t="s">
        <v>7</v>
      </c>
      <c r="J236" s="6">
        <v>1499.25</v>
      </c>
      <c r="K236" s="2">
        <v>-499.75</v>
      </c>
      <c r="L236" s="2">
        <v>-499.75</v>
      </c>
      <c r="M236" s="2">
        <v>-499.75</v>
      </c>
    </row>
    <row r="237" spans="1:13" x14ac:dyDescent="0.25">
      <c r="A237" s="3">
        <v>43380</v>
      </c>
      <c r="B237" s="7">
        <f t="shared" si="12"/>
        <v>2018</v>
      </c>
      <c r="C237" s="7">
        <f t="shared" si="13"/>
        <v>10</v>
      </c>
      <c r="D237" s="2" t="s">
        <v>240</v>
      </c>
      <c r="E237" s="2" t="s">
        <v>51</v>
      </c>
      <c r="F237" s="9">
        <v>16172</v>
      </c>
      <c r="G237" s="2">
        <f t="shared" si="14"/>
        <v>4</v>
      </c>
      <c r="H237" s="9">
        <f t="shared" si="15"/>
        <v>4043</v>
      </c>
      <c r="I237" s="2" t="s">
        <v>7</v>
      </c>
      <c r="J237" s="6">
        <v>-4043</v>
      </c>
      <c r="K237" s="2">
        <v>-4043</v>
      </c>
      <c r="L237" s="2">
        <v>12129</v>
      </c>
      <c r="M237" s="2">
        <v>-4043</v>
      </c>
    </row>
    <row r="238" spans="1:13" x14ac:dyDescent="0.25">
      <c r="A238" s="3">
        <v>43382</v>
      </c>
      <c r="B238" s="7">
        <f t="shared" si="12"/>
        <v>2018</v>
      </c>
      <c r="C238" s="7">
        <f t="shared" si="13"/>
        <v>10</v>
      </c>
      <c r="D238" s="2" t="s">
        <v>166</v>
      </c>
      <c r="E238" s="2" t="s">
        <v>51</v>
      </c>
      <c r="F238" s="9">
        <v>6000</v>
      </c>
      <c r="G238" s="2">
        <f t="shared" si="14"/>
        <v>4</v>
      </c>
      <c r="H238" s="9">
        <f t="shared" si="15"/>
        <v>1500</v>
      </c>
      <c r="I238" s="2" t="s">
        <v>7</v>
      </c>
      <c r="J238" s="6">
        <v>-1500</v>
      </c>
      <c r="K238" s="2">
        <v>4500</v>
      </c>
      <c r="L238" s="2">
        <v>-1500</v>
      </c>
      <c r="M238" s="2">
        <v>-1500</v>
      </c>
    </row>
    <row r="239" spans="1:13" x14ac:dyDescent="0.25">
      <c r="A239" s="3">
        <v>43386</v>
      </c>
      <c r="B239" s="7">
        <f t="shared" si="12"/>
        <v>2018</v>
      </c>
      <c r="C239" s="7">
        <f t="shared" si="13"/>
        <v>10</v>
      </c>
      <c r="D239" s="2" t="s">
        <v>382</v>
      </c>
      <c r="E239" s="2" t="s">
        <v>51</v>
      </c>
      <c r="F239" s="9">
        <v>5538</v>
      </c>
      <c r="G239" s="2">
        <f t="shared" si="14"/>
        <v>4</v>
      </c>
      <c r="H239" s="9">
        <f t="shared" si="15"/>
        <v>1384.5</v>
      </c>
      <c r="I239" s="2" t="s">
        <v>7</v>
      </c>
      <c r="J239" s="6">
        <v>-1384.5</v>
      </c>
      <c r="K239" s="2">
        <v>4153.5</v>
      </c>
      <c r="L239" s="2">
        <v>-1384.5</v>
      </c>
      <c r="M239" s="2">
        <v>-1384.5</v>
      </c>
    </row>
    <row r="240" spans="1:13" x14ac:dyDescent="0.25">
      <c r="A240" s="3">
        <v>43392</v>
      </c>
      <c r="B240" s="7">
        <f t="shared" si="12"/>
        <v>2018</v>
      </c>
      <c r="C240" s="7">
        <f t="shared" si="13"/>
        <v>10</v>
      </c>
      <c r="D240" s="2" t="s">
        <v>140</v>
      </c>
      <c r="E240" s="2" t="s">
        <v>450</v>
      </c>
      <c r="F240" s="9">
        <v>21433</v>
      </c>
      <c r="G240" s="2">
        <f t="shared" si="14"/>
        <v>4</v>
      </c>
      <c r="H240" s="9">
        <f t="shared" si="15"/>
        <v>5358.25</v>
      </c>
      <c r="I240" s="2" t="s">
        <v>7</v>
      </c>
      <c r="J240" s="6">
        <v>-5358.25</v>
      </c>
      <c r="K240" s="2">
        <v>-5358.25</v>
      </c>
      <c r="L240" s="2">
        <v>-5358.25</v>
      </c>
      <c r="M240" s="2">
        <v>16074.75</v>
      </c>
    </row>
    <row r="241" spans="1:13" x14ac:dyDescent="0.25">
      <c r="A241" s="3">
        <v>43392</v>
      </c>
      <c r="B241" s="7">
        <f t="shared" si="12"/>
        <v>2018</v>
      </c>
      <c r="C241" s="7">
        <f t="shared" si="13"/>
        <v>10</v>
      </c>
      <c r="D241" s="2" t="s">
        <v>138</v>
      </c>
      <c r="E241" s="2" t="s">
        <v>451</v>
      </c>
      <c r="F241" s="9">
        <v>13324</v>
      </c>
      <c r="G241" s="2">
        <f t="shared" si="14"/>
        <v>4</v>
      </c>
      <c r="H241" s="9">
        <f t="shared" si="15"/>
        <v>3331</v>
      </c>
      <c r="I241" s="2" t="s">
        <v>7</v>
      </c>
      <c r="J241" s="6">
        <v>-3331</v>
      </c>
      <c r="K241" s="2">
        <v>-3331</v>
      </c>
      <c r="L241" s="2">
        <v>-3331</v>
      </c>
      <c r="M241" s="2">
        <v>9993</v>
      </c>
    </row>
    <row r="242" spans="1:13" x14ac:dyDescent="0.25">
      <c r="A242" s="3">
        <v>43392</v>
      </c>
      <c r="B242" s="7">
        <f t="shared" si="12"/>
        <v>2018</v>
      </c>
      <c r="C242" s="7">
        <f t="shared" si="13"/>
        <v>10</v>
      </c>
      <c r="D242" s="2" t="s">
        <v>387</v>
      </c>
      <c r="E242" s="2" t="s">
        <v>139</v>
      </c>
      <c r="F242" s="9">
        <v>15120</v>
      </c>
      <c r="G242" s="2">
        <f t="shared" si="14"/>
        <v>4</v>
      </c>
      <c r="H242" s="9">
        <f t="shared" si="15"/>
        <v>3780</v>
      </c>
      <c r="I242" s="2" t="s">
        <v>7</v>
      </c>
      <c r="J242" s="6">
        <v>-3780</v>
      </c>
      <c r="K242" s="2">
        <v>-3780</v>
      </c>
      <c r="L242" s="2">
        <v>-3780</v>
      </c>
      <c r="M242" s="2">
        <v>11340</v>
      </c>
    </row>
    <row r="243" spans="1:13" x14ac:dyDescent="0.25">
      <c r="A243" s="3">
        <v>43392</v>
      </c>
      <c r="B243" s="7">
        <f t="shared" si="12"/>
        <v>2018</v>
      </c>
      <c r="C243" s="7">
        <f t="shared" si="13"/>
        <v>10</v>
      </c>
      <c r="D243" s="2" t="s">
        <v>349</v>
      </c>
      <c r="E243" s="2" t="s">
        <v>449</v>
      </c>
      <c r="F243" s="9">
        <v>38160</v>
      </c>
      <c r="G243" s="2">
        <f t="shared" si="14"/>
        <v>3</v>
      </c>
      <c r="H243" s="9">
        <f t="shared" si="15"/>
        <v>12720</v>
      </c>
      <c r="I243" s="2" t="s">
        <v>7</v>
      </c>
      <c r="J243" s="6">
        <v>-12720</v>
      </c>
      <c r="K243" s="2">
        <v>-12720</v>
      </c>
      <c r="L243" s="2">
        <v>-12720</v>
      </c>
      <c r="M243" s="2">
        <v>38160</v>
      </c>
    </row>
    <row r="244" spans="1:13" x14ac:dyDescent="0.25">
      <c r="A244" s="3">
        <v>43393</v>
      </c>
      <c r="B244" s="7">
        <f t="shared" si="12"/>
        <v>2018</v>
      </c>
      <c r="C244" s="7">
        <f t="shared" si="13"/>
        <v>10</v>
      </c>
      <c r="D244" s="2" t="s">
        <v>388</v>
      </c>
      <c r="E244" s="2" t="s">
        <v>452</v>
      </c>
      <c r="F244" s="9">
        <v>40000</v>
      </c>
      <c r="G244" s="2">
        <f t="shared" si="14"/>
        <v>4</v>
      </c>
      <c r="H244" s="9">
        <f t="shared" si="15"/>
        <v>10000</v>
      </c>
      <c r="I244" s="2" t="s">
        <v>7</v>
      </c>
      <c r="J244" s="6">
        <v>-20000</v>
      </c>
      <c r="K244" s="2">
        <v>-20000</v>
      </c>
      <c r="L244" s="2">
        <v>20000</v>
      </c>
      <c r="M244" s="2">
        <v>20000</v>
      </c>
    </row>
    <row r="245" spans="1:13" x14ac:dyDescent="0.25">
      <c r="A245" s="3">
        <v>43395</v>
      </c>
      <c r="B245" s="7">
        <f t="shared" si="12"/>
        <v>2018</v>
      </c>
      <c r="C245" s="7">
        <f t="shared" si="13"/>
        <v>10</v>
      </c>
      <c r="D245" s="2" t="s">
        <v>152</v>
      </c>
      <c r="E245" s="2" t="s">
        <v>51</v>
      </c>
      <c r="F245" s="9">
        <v>45975</v>
      </c>
      <c r="G245" s="2">
        <f t="shared" si="14"/>
        <v>4</v>
      </c>
      <c r="H245" s="9">
        <f t="shared" si="15"/>
        <v>11493.75</v>
      </c>
      <c r="I245" s="2" t="s">
        <v>7</v>
      </c>
      <c r="J245" s="6">
        <v>-11493.75</v>
      </c>
      <c r="K245" s="2">
        <v>-11493.75</v>
      </c>
      <c r="L245" s="2">
        <v>34481.25</v>
      </c>
      <c r="M245" s="2">
        <v>-11493.75</v>
      </c>
    </row>
    <row r="246" spans="1:13" x14ac:dyDescent="0.25">
      <c r="A246" s="3">
        <v>43399</v>
      </c>
      <c r="B246" s="7">
        <f t="shared" si="12"/>
        <v>2018</v>
      </c>
      <c r="C246" s="7">
        <f t="shared" si="13"/>
        <v>10</v>
      </c>
      <c r="D246" s="2" t="s">
        <v>393</v>
      </c>
      <c r="E246" s="2" t="s">
        <v>51</v>
      </c>
      <c r="F246" s="9">
        <v>10000</v>
      </c>
      <c r="G246" s="2">
        <f t="shared" si="14"/>
        <v>4</v>
      </c>
      <c r="H246" s="9">
        <f t="shared" si="15"/>
        <v>2500</v>
      </c>
      <c r="I246" s="2" t="s">
        <v>7</v>
      </c>
      <c r="J246" s="6">
        <v>-2500</v>
      </c>
      <c r="K246" s="2">
        <v>7500</v>
      </c>
      <c r="L246" s="2">
        <v>-2500</v>
      </c>
      <c r="M246" s="2">
        <v>-2500</v>
      </c>
    </row>
    <row r="247" spans="1:13" x14ac:dyDescent="0.25">
      <c r="A247" s="3">
        <v>43401</v>
      </c>
      <c r="B247" s="7">
        <f t="shared" si="12"/>
        <v>2018</v>
      </c>
      <c r="C247" s="7">
        <f t="shared" si="13"/>
        <v>10</v>
      </c>
      <c r="D247" s="2" t="s">
        <v>394</v>
      </c>
      <c r="E247" s="2" t="s">
        <v>51</v>
      </c>
      <c r="F247" s="9">
        <v>5770</v>
      </c>
      <c r="G247" s="2">
        <f t="shared" si="14"/>
        <v>4</v>
      </c>
      <c r="H247" s="9">
        <f t="shared" si="15"/>
        <v>1442.5</v>
      </c>
      <c r="I247" s="2" t="s">
        <v>7</v>
      </c>
      <c r="J247" s="6">
        <v>-1442.5</v>
      </c>
      <c r="K247" s="2">
        <v>4327.5</v>
      </c>
      <c r="L247" s="2">
        <v>-1442.5</v>
      </c>
      <c r="M247" s="2">
        <v>-1442.5</v>
      </c>
    </row>
    <row r="248" spans="1:13" x14ac:dyDescent="0.25">
      <c r="A248" s="3">
        <v>43403</v>
      </c>
      <c r="B248" s="7">
        <f t="shared" si="12"/>
        <v>2018</v>
      </c>
      <c r="C248" s="7">
        <f t="shared" si="13"/>
        <v>10</v>
      </c>
      <c r="D248" s="2" t="s">
        <v>395</v>
      </c>
      <c r="E248" s="2" t="s">
        <v>17</v>
      </c>
      <c r="F248" s="9">
        <v>150000</v>
      </c>
      <c r="G248" s="2">
        <f t="shared" si="14"/>
        <v>4</v>
      </c>
      <c r="H248" s="9">
        <f t="shared" si="15"/>
        <v>37500</v>
      </c>
      <c r="I248" s="2" t="s">
        <v>7</v>
      </c>
      <c r="J248" s="6">
        <v>-37500</v>
      </c>
      <c r="K248" s="2">
        <v>112500</v>
      </c>
      <c r="L248" s="2">
        <v>-37500</v>
      </c>
      <c r="M248" s="2">
        <v>-37500</v>
      </c>
    </row>
    <row r="249" spans="1:13" x14ac:dyDescent="0.25">
      <c r="A249" s="3">
        <v>43404</v>
      </c>
      <c r="B249" s="7">
        <f t="shared" si="12"/>
        <v>2018</v>
      </c>
      <c r="C249" s="7">
        <f t="shared" si="13"/>
        <v>10</v>
      </c>
      <c r="D249" s="2" t="s">
        <v>396</v>
      </c>
      <c r="E249" s="2" t="s">
        <v>312</v>
      </c>
      <c r="F249" s="9">
        <v>44455</v>
      </c>
      <c r="G249" s="2">
        <f t="shared" si="14"/>
        <v>4</v>
      </c>
      <c r="H249" s="9">
        <f t="shared" si="15"/>
        <v>11113.75</v>
      </c>
      <c r="I249" s="2" t="s">
        <v>7</v>
      </c>
      <c r="J249" s="6">
        <v>33341.25</v>
      </c>
      <c r="K249" s="2">
        <v>-11113.75</v>
      </c>
      <c r="L249" s="2">
        <v>-11113.75</v>
      </c>
      <c r="M249" s="2">
        <v>-11113.75</v>
      </c>
    </row>
    <row r="250" spans="1:13" x14ac:dyDescent="0.25">
      <c r="A250" s="3">
        <v>43404</v>
      </c>
      <c r="B250" s="7">
        <f t="shared" si="12"/>
        <v>2018</v>
      </c>
      <c r="C250" s="7">
        <f t="shared" si="13"/>
        <v>10</v>
      </c>
      <c r="D250" s="2" t="s">
        <v>397</v>
      </c>
      <c r="E250" s="2" t="s">
        <v>91</v>
      </c>
      <c r="F250" s="9">
        <v>219946</v>
      </c>
      <c r="G250" s="2">
        <f t="shared" si="14"/>
        <v>4</v>
      </c>
      <c r="H250" s="9">
        <f t="shared" si="15"/>
        <v>54986.5</v>
      </c>
      <c r="I250" s="2" t="s">
        <v>7</v>
      </c>
      <c r="J250" s="6">
        <v>164959.5</v>
      </c>
      <c r="K250" s="2">
        <v>-54986.5</v>
      </c>
      <c r="L250" s="2">
        <v>-54986.5</v>
      </c>
      <c r="M250" s="2">
        <v>-54986.5</v>
      </c>
    </row>
    <row r="251" spans="1:13" x14ac:dyDescent="0.25">
      <c r="A251" s="3">
        <v>43411</v>
      </c>
      <c r="B251" s="7">
        <f t="shared" si="12"/>
        <v>2018</v>
      </c>
      <c r="C251" s="7">
        <f t="shared" si="13"/>
        <v>11</v>
      </c>
      <c r="D251" s="2" t="s">
        <v>400</v>
      </c>
      <c r="E251" s="2" t="s">
        <v>51</v>
      </c>
      <c r="F251" s="9">
        <v>13061</v>
      </c>
      <c r="G251" s="2">
        <f t="shared" si="14"/>
        <v>4</v>
      </c>
      <c r="H251" s="9">
        <f t="shared" si="15"/>
        <v>3265.25</v>
      </c>
      <c r="I251" s="2" t="s">
        <v>7</v>
      </c>
      <c r="J251" s="6">
        <v>-3265.25</v>
      </c>
      <c r="K251" s="2">
        <v>-3265.25</v>
      </c>
      <c r="L251" s="2">
        <v>-3265.25</v>
      </c>
      <c r="M251" s="2">
        <v>9795.75</v>
      </c>
    </row>
    <row r="252" spans="1:13" x14ac:dyDescent="0.25">
      <c r="A252" s="3">
        <v>43416</v>
      </c>
      <c r="B252" s="7">
        <f t="shared" si="12"/>
        <v>2018</v>
      </c>
      <c r="C252" s="7">
        <f t="shared" si="13"/>
        <v>11</v>
      </c>
      <c r="D252" s="2" t="s">
        <v>402</v>
      </c>
      <c r="E252" s="2" t="s">
        <v>51</v>
      </c>
      <c r="F252" s="9">
        <v>4918</v>
      </c>
      <c r="G252" s="2">
        <f t="shared" si="14"/>
        <v>4</v>
      </c>
      <c r="H252" s="9">
        <f t="shared" si="15"/>
        <v>1229.5</v>
      </c>
      <c r="I252" s="2" t="s">
        <v>7</v>
      </c>
      <c r="J252" s="6">
        <v>-1229.5</v>
      </c>
      <c r="K252" s="2">
        <v>-1229.5</v>
      </c>
      <c r="L252" s="2">
        <v>-1229.5</v>
      </c>
      <c r="M252" s="2">
        <v>3688.5</v>
      </c>
    </row>
    <row r="253" spans="1:13" x14ac:dyDescent="0.25">
      <c r="A253" s="3">
        <v>43417</v>
      </c>
      <c r="B253" s="7">
        <f t="shared" si="12"/>
        <v>2018</v>
      </c>
      <c r="C253" s="7">
        <f t="shared" si="13"/>
        <v>11</v>
      </c>
      <c r="D253" s="2" t="s">
        <v>404</v>
      </c>
      <c r="E253" s="2" t="s">
        <v>452</v>
      </c>
      <c r="F253" s="9">
        <v>40000</v>
      </c>
      <c r="G253" s="2">
        <f t="shared" si="14"/>
        <v>4</v>
      </c>
      <c r="H253" s="9">
        <f t="shared" si="15"/>
        <v>10000</v>
      </c>
      <c r="I253" s="2" t="s">
        <v>7</v>
      </c>
      <c r="J253" s="6">
        <v>-20000</v>
      </c>
      <c r="K253" s="2">
        <v>-20000</v>
      </c>
      <c r="L253" s="2">
        <v>20000</v>
      </c>
      <c r="M253" s="2">
        <v>20000</v>
      </c>
    </row>
    <row r="254" spans="1:13" x14ac:dyDescent="0.25">
      <c r="A254" s="3">
        <v>43417</v>
      </c>
      <c r="B254" s="7">
        <f t="shared" si="12"/>
        <v>2018</v>
      </c>
      <c r="C254" s="7">
        <f t="shared" si="13"/>
        <v>11</v>
      </c>
      <c r="D254" s="2" t="s">
        <v>405</v>
      </c>
      <c r="E254" s="2" t="s">
        <v>312</v>
      </c>
      <c r="F254" s="9">
        <v>6440</v>
      </c>
      <c r="G254" s="2">
        <f t="shared" si="14"/>
        <v>4</v>
      </c>
      <c r="H254" s="9">
        <f t="shared" si="15"/>
        <v>1610</v>
      </c>
      <c r="I254" s="2" t="s">
        <v>7</v>
      </c>
      <c r="J254" s="6">
        <v>6440</v>
      </c>
      <c r="K254" s="2">
        <v>0</v>
      </c>
      <c r="L254" s="2">
        <v>0</v>
      </c>
      <c r="M254" s="2">
        <v>-6440</v>
      </c>
    </row>
    <row r="255" spans="1:13" x14ac:dyDescent="0.25">
      <c r="A255" s="3">
        <v>43418</v>
      </c>
      <c r="B255" s="7">
        <f t="shared" si="12"/>
        <v>2018</v>
      </c>
      <c r="C255" s="7">
        <f t="shared" si="13"/>
        <v>11</v>
      </c>
      <c r="D255" s="2" t="s">
        <v>233</v>
      </c>
      <c r="E255" s="2" t="s">
        <v>51</v>
      </c>
      <c r="F255" s="9">
        <v>9764</v>
      </c>
      <c r="G255" s="2">
        <f t="shared" si="14"/>
        <v>4</v>
      </c>
      <c r="H255" s="9">
        <f t="shared" si="15"/>
        <v>2441</v>
      </c>
      <c r="I255" s="2" t="s">
        <v>7</v>
      </c>
      <c r="J255" s="6">
        <v>-2441</v>
      </c>
      <c r="K255" s="2">
        <v>-2441</v>
      </c>
      <c r="L255" s="2">
        <v>7323</v>
      </c>
      <c r="M255" s="2">
        <v>-2441</v>
      </c>
    </row>
    <row r="256" spans="1:13" x14ac:dyDescent="0.25">
      <c r="A256" s="3">
        <v>43422</v>
      </c>
      <c r="B256" s="7">
        <f t="shared" si="12"/>
        <v>2018</v>
      </c>
      <c r="C256" s="7">
        <f t="shared" si="13"/>
        <v>11</v>
      </c>
      <c r="D256" s="2" t="s">
        <v>403</v>
      </c>
      <c r="E256" s="2" t="s">
        <v>51</v>
      </c>
      <c r="F256" s="9">
        <v>4245</v>
      </c>
      <c r="G256" s="2">
        <f t="shared" si="14"/>
        <v>4</v>
      </c>
      <c r="H256" s="9">
        <f t="shared" si="15"/>
        <v>1061.25</v>
      </c>
      <c r="I256" s="2" t="s">
        <v>7</v>
      </c>
      <c r="J256" s="6">
        <v>3183.75</v>
      </c>
      <c r="K256" s="2">
        <v>-1061.25</v>
      </c>
      <c r="L256" s="2">
        <v>-1061.25</v>
      </c>
      <c r="M256" s="2">
        <v>-1061.25</v>
      </c>
    </row>
    <row r="257" spans="1:13" x14ac:dyDescent="0.25">
      <c r="A257" s="3">
        <v>43423</v>
      </c>
      <c r="B257" s="7">
        <f t="shared" si="12"/>
        <v>2018</v>
      </c>
      <c r="C257" s="7">
        <f t="shared" si="13"/>
        <v>11</v>
      </c>
      <c r="D257" s="2" t="s">
        <v>350</v>
      </c>
      <c r="E257" s="2" t="s">
        <v>451</v>
      </c>
      <c r="F257" s="9">
        <v>14393</v>
      </c>
      <c r="G257" s="2">
        <f t="shared" si="14"/>
        <v>4</v>
      </c>
      <c r="H257" s="9">
        <f t="shared" si="15"/>
        <v>3598.25</v>
      </c>
      <c r="I257" s="2" t="s">
        <v>7</v>
      </c>
      <c r="J257" s="6">
        <v>-3598.25</v>
      </c>
      <c r="K257" s="2">
        <v>-3598.25</v>
      </c>
      <c r="L257" s="2">
        <v>-3598.25</v>
      </c>
      <c r="M257" s="2">
        <v>10794.75</v>
      </c>
    </row>
    <row r="258" spans="1:13" x14ac:dyDescent="0.25">
      <c r="A258" s="3">
        <v>43423</v>
      </c>
      <c r="B258" s="7">
        <f t="shared" si="12"/>
        <v>2018</v>
      </c>
      <c r="C258" s="7">
        <f t="shared" si="13"/>
        <v>11</v>
      </c>
      <c r="D258" s="2" t="s">
        <v>373</v>
      </c>
      <c r="E258" s="2" t="s">
        <v>450</v>
      </c>
      <c r="F258" s="9">
        <v>21433</v>
      </c>
      <c r="G258" s="2">
        <f t="shared" si="14"/>
        <v>4</v>
      </c>
      <c r="H258" s="9">
        <f t="shared" si="15"/>
        <v>5358.25</v>
      </c>
      <c r="I258" s="2" t="s">
        <v>7</v>
      </c>
      <c r="J258" s="6">
        <v>-5358.25</v>
      </c>
      <c r="K258" s="2">
        <v>-5358.25</v>
      </c>
      <c r="L258" s="2">
        <v>-5358.25</v>
      </c>
      <c r="M258" s="2">
        <v>16074.75</v>
      </c>
    </row>
    <row r="259" spans="1:13" x14ac:dyDescent="0.25">
      <c r="A259" s="3">
        <v>43423</v>
      </c>
      <c r="B259" s="7">
        <f t="shared" ref="B259:B298" si="16">+YEAR(A259)</f>
        <v>2018</v>
      </c>
      <c r="C259" s="7">
        <f t="shared" ref="C259:C298" si="17">+MONTH(A259)</f>
        <v>11</v>
      </c>
      <c r="D259" s="2" t="s">
        <v>372</v>
      </c>
      <c r="E259" s="2" t="s">
        <v>160</v>
      </c>
      <c r="F259" s="9">
        <v>4230</v>
      </c>
      <c r="G259" s="2">
        <f t="shared" ref="G259:G298" si="18">+IF(E259="Cable",3,4)</f>
        <v>4</v>
      </c>
      <c r="H259" s="9">
        <f t="shared" ref="H259:H298" si="19">+F259/G259</f>
        <v>1057.5</v>
      </c>
      <c r="I259" s="2" t="s">
        <v>7</v>
      </c>
      <c r="J259" s="6">
        <v>-1057.5</v>
      </c>
      <c r="K259" s="2">
        <v>-1057.5</v>
      </c>
      <c r="L259" s="2">
        <v>-1057.5</v>
      </c>
      <c r="M259" s="2">
        <v>3172.5</v>
      </c>
    </row>
    <row r="260" spans="1:13" x14ac:dyDescent="0.25">
      <c r="A260" s="3">
        <v>43423</v>
      </c>
      <c r="B260" s="7">
        <f t="shared" si="16"/>
        <v>2018</v>
      </c>
      <c r="C260" s="7">
        <f t="shared" si="17"/>
        <v>11</v>
      </c>
      <c r="D260" s="2" t="s">
        <v>387</v>
      </c>
      <c r="E260" s="2" t="s">
        <v>139</v>
      </c>
      <c r="F260" s="9">
        <v>16540</v>
      </c>
      <c r="G260" s="2">
        <f t="shared" si="18"/>
        <v>4</v>
      </c>
      <c r="H260" s="9">
        <f t="shared" si="19"/>
        <v>4135</v>
      </c>
      <c r="I260" s="2" t="s">
        <v>7</v>
      </c>
      <c r="J260" s="6">
        <v>-4135</v>
      </c>
      <c r="K260" s="2">
        <v>-4135</v>
      </c>
      <c r="L260" s="2">
        <v>-4135</v>
      </c>
      <c r="M260" s="2">
        <v>12405</v>
      </c>
    </row>
    <row r="261" spans="1:13" x14ac:dyDescent="0.25">
      <c r="A261" s="3">
        <v>43423</v>
      </c>
      <c r="B261" s="7">
        <f t="shared" si="16"/>
        <v>2018</v>
      </c>
      <c r="C261" s="7">
        <f t="shared" si="17"/>
        <v>11</v>
      </c>
      <c r="D261" s="2" t="s">
        <v>408</v>
      </c>
      <c r="E261" s="2" t="s">
        <v>449</v>
      </c>
      <c r="F261" s="9">
        <v>38160</v>
      </c>
      <c r="G261" s="2">
        <f t="shared" si="18"/>
        <v>3</v>
      </c>
      <c r="H261" s="9">
        <f t="shared" si="19"/>
        <v>12720</v>
      </c>
      <c r="I261" s="2" t="s">
        <v>7</v>
      </c>
      <c r="J261" s="6">
        <v>-12720</v>
      </c>
      <c r="K261" s="2">
        <v>-12720</v>
      </c>
      <c r="L261" s="2">
        <v>-12720</v>
      </c>
      <c r="M261" s="2">
        <v>38160</v>
      </c>
    </row>
    <row r="262" spans="1:13" x14ac:dyDescent="0.25">
      <c r="A262" s="3">
        <v>43423</v>
      </c>
      <c r="B262" s="7">
        <f t="shared" si="16"/>
        <v>2018</v>
      </c>
      <c r="C262" s="7">
        <f t="shared" si="17"/>
        <v>11</v>
      </c>
      <c r="D262" s="2" t="s">
        <v>19</v>
      </c>
      <c r="E262" s="2" t="s">
        <v>51</v>
      </c>
      <c r="F262" s="9">
        <v>9782</v>
      </c>
      <c r="G262" s="2">
        <f t="shared" si="18"/>
        <v>4</v>
      </c>
      <c r="H262" s="9">
        <f t="shared" si="19"/>
        <v>2445.5</v>
      </c>
      <c r="I262" s="2" t="s">
        <v>7</v>
      </c>
      <c r="J262" s="6">
        <v>-2445.5</v>
      </c>
      <c r="K262" s="2">
        <v>-2445.5</v>
      </c>
      <c r="L262" s="2">
        <v>-2445.5</v>
      </c>
      <c r="M262" s="2">
        <v>7336.5</v>
      </c>
    </row>
    <row r="263" spans="1:13" x14ac:dyDescent="0.25">
      <c r="A263" s="3">
        <v>43430</v>
      </c>
      <c r="B263" s="7">
        <f t="shared" si="16"/>
        <v>2018</v>
      </c>
      <c r="C263" s="7">
        <f t="shared" si="17"/>
        <v>11</v>
      </c>
      <c r="D263" s="2" t="s">
        <v>51</v>
      </c>
      <c r="E263" s="2" t="s">
        <v>51</v>
      </c>
      <c r="F263" s="9">
        <v>14989</v>
      </c>
      <c r="G263" s="2">
        <f t="shared" si="18"/>
        <v>4</v>
      </c>
      <c r="H263" s="9">
        <f t="shared" si="19"/>
        <v>3747.25</v>
      </c>
      <c r="I263" s="2" t="s">
        <v>7</v>
      </c>
      <c r="J263" s="6">
        <v>11241.75</v>
      </c>
      <c r="K263" s="2">
        <v>-3747.25</v>
      </c>
      <c r="L263" s="2">
        <v>-3747.25</v>
      </c>
      <c r="M263" s="2">
        <v>926.67</v>
      </c>
    </row>
    <row r="264" spans="1:13" x14ac:dyDescent="0.25">
      <c r="A264" s="3">
        <v>43431</v>
      </c>
      <c r="B264" s="7">
        <f t="shared" si="16"/>
        <v>2018</v>
      </c>
      <c r="C264" s="7">
        <f t="shared" si="17"/>
        <v>11</v>
      </c>
      <c r="D264" s="2" t="s">
        <v>312</v>
      </c>
      <c r="E264" s="2" t="s">
        <v>312</v>
      </c>
      <c r="F264" s="9">
        <v>25697</v>
      </c>
      <c r="G264" s="2">
        <f t="shared" si="18"/>
        <v>4</v>
      </c>
      <c r="H264" s="9">
        <f t="shared" si="19"/>
        <v>6424.25</v>
      </c>
      <c r="I264" s="2" t="s">
        <v>7</v>
      </c>
      <c r="J264" s="6">
        <v>-6424.25</v>
      </c>
      <c r="K264" s="2">
        <v>-6424.25</v>
      </c>
      <c r="L264" s="2">
        <v>-6424.25</v>
      </c>
      <c r="M264" s="2">
        <v>-3747.25</v>
      </c>
    </row>
    <row r="265" spans="1:13" x14ac:dyDescent="0.25">
      <c r="A265" s="3">
        <v>43434</v>
      </c>
      <c r="B265" s="7">
        <f t="shared" si="16"/>
        <v>2018</v>
      </c>
      <c r="C265" s="7">
        <f t="shared" si="17"/>
        <v>11</v>
      </c>
      <c r="D265" s="2" t="s">
        <v>416</v>
      </c>
      <c r="E265" s="2" t="s">
        <v>91</v>
      </c>
      <c r="F265" s="9">
        <v>183904</v>
      </c>
      <c r="G265" s="2">
        <f t="shared" si="18"/>
        <v>4</v>
      </c>
      <c r="H265" s="9">
        <f t="shared" si="19"/>
        <v>45976</v>
      </c>
      <c r="I265" s="2" t="s">
        <v>7</v>
      </c>
      <c r="J265" s="6">
        <v>137928</v>
      </c>
      <c r="K265" s="2">
        <v>-45976</v>
      </c>
      <c r="L265" s="2">
        <v>-45976</v>
      </c>
      <c r="M265" s="2">
        <v>19272.75</v>
      </c>
    </row>
    <row r="266" spans="1:13" x14ac:dyDescent="0.25">
      <c r="A266" s="3">
        <v>43435</v>
      </c>
      <c r="B266" s="7">
        <f t="shared" si="16"/>
        <v>2018</v>
      </c>
      <c r="C266" s="7">
        <f t="shared" si="17"/>
        <v>12</v>
      </c>
      <c r="D266" s="2" t="s">
        <v>174</v>
      </c>
      <c r="E266" s="2" t="s">
        <v>17</v>
      </c>
      <c r="F266" s="9">
        <v>120000</v>
      </c>
      <c r="G266" s="2">
        <f t="shared" si="18"/>
        <v>4</v>
      </c>
      <c r="H266" s="9">
        <f t="shared" si="19"/>
        <v>30000</v>
      </c>
      <c r="I266" s="2" t="s">
        <v>7</v>
      </c>
      <c r="J266" s="6">
        <v>-30000</v>
      </c>
      <c r="K266" s="2">
        <v>90000</v>
      </c>
      <c r="L266" s="2">
        <v>-30000</v>
      </c>
      <c r="M266" s="2">
        <v>-45976</v>
      </c>
    </row>
    <row r="267" spans="1:13" x14ac:dyDescent="0.25">
      <c r="A267" s="3">
        <v>43444</v>
      </c>
      <c r="B267" s="7">
        <f t="shared" si="16"/>
        <v>2018</v>
      </c>
      <c r="C267" s="7">
        <f t="shared" si="17"/>
        <v>12</v>
      </c>
      <c r="D267" s="2" t="s">
        <v>419</v>
      </c>
      <c r="E267" s="2" t="s">
        <v>51</v>
      </c>
      <c r="F267" s="9">
        <v>16700</v>
      </c>
      <c r="G267" s="2">
        <f t="shared" si="18"/>
        <v>4</v>
      </c>
      <c r="H267" s="9">
        <f t="shared" si="19"/>
        <v>4175</v>
      </c>
      <c r="I267" s="2" t="s">
        <v>7</v>
      </c>
      <c r="J267" s="6">
        <v>-4175</v>
      </c>
      <c r="K267" s="2">
        <v>12525</v>
      </c>
      <c r="L267" s="2">
        <v>-4175</v>
      </c>
      <c r="M267" s="2">
        <v>-30000</v>
      </c>
    </row>
    <row r="268" spans="1:13" x14ac:dyDescent="0.25">
      <c r="A268" s="3">
        <v>43444</v>
      </c>
      <c r="B268" s="7">
        <f t="shared" si="16"/>
        <v>2018</v>
      </c>
      <c r="C268" s="7">
        <f t="shared" si="17"/>
        <v>12</v>
      </c>
      <c r="D268" s="2" t="s">
        <v>421</v>
      </c>
      <c r="E268" s="2" t="s">
        <v>452</v>
      </c>
      <c r="F268" s="9">
        <v>40000</v>
      </c>
      <c r="G268" s="2">
        <f t="shared" si="18"/>
        <v>4</v>
      </c>
      <c r="H268" s="9">
        <f t="shared" si="19"/>
        <v>10000</v>
      </c>
      <c r="I268" s="2" t="s">
        <v>7</v>
      </c>
      <c r="J268" s="6">
        <v>-20000</v>
      </c>
      <c r="K268" s="2">
        <v>-20000</v>
      </c>
      <c r="L268" s="2">
        <v>20000</v>
      </c>
      <c r="M268" s="2">
        <v>-4175</v>
      </c>
    </row>
    <row r="269" spans="1:13" x14ac:dyDescent="0.25">
      <c r="A269" s="3">
        <v>43444</v>
      </c>
      <c r="B269" s="7">
        <f t="shared" si="16"/>
        <v>2018</v>
      </c>
      <c r="C269" s="7">
        <f t="shared" si="17"/>
        <v>12</v>
      </c>
      <c r="D269" s="2" t="s">
        <v>152</v>
      </c>
      <c r="E269" s="2" t="s">
        <v>51</v>
      </c>
      <c r="F269" s="9">
        <v>44931</v>
      </c>
      <c r="G269" s="2">
        <f t="shared" si="18"/>
        <v>4</v>
      </c>
      <c r="H269" s="9">
        <f t="shared" si="19"/>
        <v>11232.75</v>
      </c>
      <c r="I269" s="2" t="s">
        <v>7</v>
      </c>
      <c r="J269" s="6">
        <v>-11232.75</v>
      </c>
      <c r="K269" s="2">
        <v>-11232.75</v>
      </c>
      <c r="L269" s="2">
        <v>33698.25</v>
      </c>
      <c r="M269" s="2">
        <v>20000</v>
      </c>
    </row>
    <row r="270" spans="1:13" x14ac:dyDescent="0.25">
      <c r="A270" s="3">
        <v>43445</v>
      </c>
      <c r="B270" s="7">
        <f t="shared" si="16"/>
        <v>2018</v>
      </c>
      <c r="C270" s="7">
        <f t="shared" si="17"/>
        <v>12</v>
      </c>
      <c r="D270" s="2" t="s">
        <v>312</v>
      </c>
      <c r="E270" s="2" t="s">
        <v>312</v>
      </c>
      <c r="F270" s="9">
        <v>22732</v>
      </c>
      <c r="G270" s="2">
        <f t="shared" si="18"/>
        <v>4</v>
      </c>
      <c r="H270" s="9">
        <f t="shared" si="19"/>
        <v>5683</v>
      </c>
      <c r="I270" s="2" t="s">
        <v>7</v>
      </c>
      <c r="J270" s="6">
        <v>-5683</v>
      </c>
      <c r="K270" s="2">
        <v>-5683</v>
      </c>
      <c r="L270" s="2">
        <v>17049</v>
      </c>
      <c r="M270" s="2">
        <v>-11232.75</v>
      </c>
    </row>
    <row r="271" spans="1:13" x14ac:dyDescent="0.25">
      <c r="A271" s="3">
        <v>43450</v>
      </c>
      <c r="B271" s="7">
        <f t="shared" si="16"/>
        <v>2018</v>
      </c>
      <c r="C271" s="7">
        <f t="shared" si="17"/>
        <v>12</v>
      </c>
      <c r="D271" s="2" t="s">
        <v>258</v>
      </c>
      <c r="E271" s="2" t="s">
        <v>51</v>
      </c>
      <c r="F271" s="9">
        <v>11873</v>
      </c>
      <c r="G271" s="2">
        <f t="shared" si="18"/>
        <v>4</v>
      </c>
      <c r="H271" s="9">
        <f t="shared" si="19"/>
        <v>2968.25</v>
      </c>
      <c r="I271" s="2" t="s">
        <v>7</v>
      </c>
      <c r="J271" s="6">
        <v>-2968.25</v>
      </c>
      <c r="K271" s="2">
        <v>8904.75</v>
      </c>
      <c r="L271" s="2">
        <v>-2968.25</v>
      </c>
      <c r="M271" s="2">
        <v>-5683</v>
      </c>
    </row>
    <row r="272" spans="1:13" x14ac:dyDescent="0.25">
      <c r="A272" s="3">
        <v>43451</v>
      </c>
      <c r="B272" s="7">
        <f t="shared" si="16"/>
        <v>2018</v>
      </c>
      <c r="C272" s="7">
        <f t="shared" si="17"/>
        <v>12</v>
      </c>
      <c r="D272" s="2" t="s">
        <v>19</v>
      </c>
      <c r="E272" s="2" t="s">
        <v>51</v>
      </c>
      <c r="F272" s="9">
        <v>8094</v>
      </c>
      <c r="G272" s="2">
        <f t="shared" si="18"/>
        <v>4</v>
      </c>
      <c r="H272" s="9">
        <f t="shared" si="19"/>
        <v>2023.5</v>
      </c>
      <c r="I272" s="2" t="s">
        <v>7</v>
      </c>
      <c r="J272" s="6">
        <v>-2023.5</v>
      </c>
      <c r="K272" s="2">
        <v>-2023.5</v>
      </c>
      <c r="L272" s="2">
        <v>-2023.5</v>
      </c>
      <c r="M272" s="2">
        <v>-2968.25</v>
      </c>
    </row>
    <row r="273" spans="1:13" x14ac:dyDescent="0.25">
      <c r="A273" s="3">
        <v>43453</v>
      </c>
      <c r="B273" s="7">
        <f t="shared" si="16"/>
        <v>2018</v>
      </c>
      <c r="C273" s="7">
        <f t="shared" si="17"/>
        <v>12</v>
      </c>
      <c r="D273" s="2" t="s">
        <v>78</v>
      </c>
      <c r="E273" s="2" t="s">
        <v>449</v>
      </c>
      <c r="F273" s="9">
        <v>38160</v>
      </c>
      <c r="G273" s="2">
        <f t="shared" si="18"/>
        <v>3</v>
      </c>
      <c r="H273" s="9">
        <f t="shared" si="19"/>
        <v>12720</v>
      </c>
      <c r="I273" s="2" t="s">
        <v>7</v>
      </c>
      <c r="J273" s="6">
        <v>-12720</v>
      </c>
      <c r="K273" s="2">
        <v>-12720</v>
      </c>
      <c r="L273" s="2">
        <v>-12720</v>
      </c>
      <c r="M273" s="2">
        <v>-2295</v>
      </c>
    </row>
    <row r="274" spans="1:13" x14ac:dyDescent="0.25">
      <c r="A274" s="3">
        <v>43453</v>
      </c>
      <c r="B274" s="7">
        <f t="shared" si="16"/>
        <v>2018</v>
      </c>
      <c r="C274" s="7">
        <f t="shared" si="17"/>
        <v>12</v>
      </c>
      <c r="D274" s="2" t="s">
        <v>192</v>
      </c>
      <c r="E274" s="2" t="s">
        <v>451</v>
      </c>
      <c r="F274" s="9">
        <v>16090</v>
      </c>
      <c r="G274" s="2">
        <f t="shared" si="18"/>
        <v>4</v>
      </c>
      <c r="H274" s="9">
        <f t="shared" si="19"/>
        <v>4022.5</v>
      </c>
      <c r="I274" s="2" t="s">
        <v>7</v>
      </c>
      <c r="J274" s="6">
        <v>-4022.5</v>
      </c>
      <c r="K274" s="2">
        <v>-4022.5</v>
      </c>
      <c r="L274" s="2">
        <v>-4022.5</v>
      </c>
      <c r="M274" s="2">
        <v>38160</v>
      </c>
    </row>
    <row r="275" spans="1:13" x14ac:dyDescent="0.25">
      <c r="A275" s="3">
        <v>43453</v>
      </c>
      <c r="B275" s="7">
        <f t="shared" si="16"/>
        <v>2018</v>
      </c>
      <c r="C275" s="7">
        <f t="shared" si="17"/>
        <v>12</v>
      </c>
      <c r="D275" s="2" t="s">
        <v>139</v>
      </c>
      <c r="E275" s="2" t="s">
        <v>139</v>
      </c>
      <c r="F275" s="9">
        <v>19650</v>
      </c>
      <c r="G275" s="2">
        <f t="shared" si="18"/>
        <v>4</v>
      </c>
      <c r="H275" s="9">
        <f t="shared" si="19"/>
        <v>4912.5</v>
      </c>
      <c r="I275" s="2" t="s">
        <v>7</v>
      </c>
      <c r="J275" s="6">
        <v>-4912.5</v>
      </c>
      <c r="K275" s="2">
        <v>-4912.5</v>
      </c>
      <c r="L275" s="2">
        <v>-4912.5</v>
      </c>
      <c r="M275" s="2">
        <v>12067.5</v>
      </c>
    </row>
    <row r="276" spans="1:13" x14ac:dyDescent="0.25">
      <c r="A276" s="3">
        <v>43453</v>
      </c>
      <c r="B276" s="7">
        <f t="shared" si="16"/>
        <v>2018</v>
      </c>
      <c r="C276" s="7">
        <f t="shared" si="17"/>
        <v>12</v>
      </c>
      <c r="D276" s="2" t="s">
        <v>425</v>
      </c>
      <c r="E276" s="2" t="s">
        <v>51</v>
      </c>
      <c r="F276" s="9">
        <v>4890</v>
      </c>
      <c r="G276" s="2">
        <f t="shared" si="18"/>
        <v>4</v>
      </c>
      <c r="H276" s="9">
        <f t="shared" si="19"/>
        <v>1222.5</v>
      </c>
      <c r="I276" s="2" t="s">
        <v>7</v>
      </c>
      <c r="J276" s="6">
        <v>-1222.5</v>
      </c>
      <c r="K276" s="2">
        <v>-1222.5</v>
      </c>
      <c r="L276" s="2">
        <v>-1222.5</v>
      </c>
      <c r="M276" s="2">
        <v>14737.5</v>
      </c>
    </row>
    <row r="277" spans="1:13" x14ac:dyDescent="0.25">
      <c r="A277" s="3">
        <v>43453</v>
      </c>
      <c r="B277" s="7">
        <f t="shared" si="16"/>
        <v>2018</v>
      </c>
      <c r="C277" s="7">
        <f t="shared" si="17"/>
        <v>12</v>
      </c>
      <c r="D277" s="2" t="s">
        <v>140</v>
      </c>
      <c r="E277" s="2" t="s">
        <v>450</v>
      </c>
      <c r="F277" s="9">
        <v>21433</v>
      </c>
      <c r="G277" s="2">
        <f t="shared" si="18"/>
        <v>4</v>
      </c>
      <c r="H277" s="9">
        <f t="shared" si="19"/>
        <v>5358.25</v>
      </c>
      <c r="I277" s="2" t="s">
        <v>7</v>
      </c>
      <c r="J277" s="6">
        <v>-5358.25</v>
      </c>
      <c r="K277" s="2">
        <v>-5358.25</v>
      </c>
      <c r="L277" s="2">
        <v>-5358.25</v>
      </c>
      <c r="M277" s="2">
        <v>3667.5</v>
      </c>
    </row>
    <row r="278" spans="1:13" x14ac:dyDescent="0.25">
      <c r="A278" s="3">
        <v>43465</v>
      </c>
      <c r="B278" s="7">
        <f t="shared" si="16"/>
        <v>2018</v>
      </c>
      <c r="C278" s="7">
        <f t="shared" si="17"/>
        <v>12</v>
      </c>
      <c r="D278" s="2" t="s">
        <v>204</v>
      </c>
      <c r="E278" s="2" t="s">
        <v>17</v>
      </c>
      <c r="F278" s="9">
        <v>120000</v>
      </c>
      <c r="G278" s="2">
        <f t="shared" si="18"/>
        <v>4</v>
      </c>
      <c r="H278" s="9">
        <f t="shared" si="19"/>
        <v>30000</v>
      </c>
      <c r="I278" s="2" t="s">
        <v>7</v>
      </c>
      <c r="J278" s="6">
        <v>-30000</v>
      </c>
      <c r="K278" s="2">
        <v>90000</v>
      </c>
      <c r="L278" s="2">
        <v>-30000</v>
      </c>
      <c r="M278" s="2">
        <v>-5548.5</v>
      </c>
    </row>
    <row r="279" spans="1:13" x14ac:dyDescent="0.25">
      <c r="A279" s="3">
        <v>43466</v>
      </c>
      <c r="B279" s="7">
        <f t="shared" si="16"/>
        <v>2019</v>
      </c>
      <c r="C279" s="7">
        <f t="shared" si="17"/>
        <v>1</v>
      </c>
      <c r="D279" s="2" t="s">
        <v>430</v>
      </c>
      <c r="E279" s="2" t="s">
        <v>91</v>
      </c>
      <c r="F279" s="9">
        <v>226455</v>
      </c>
      <c r="G279" s="2">
        <f t="shared" si="18"/>
        <v>4</v>
      </c>
      <c r="H279" s="9">
        <f t="shared" si="19"/>
        <v>56613.75</v>
      </c>
      <c r="I279" s="2" t="s">
        <v>7</v>
      </c>
      <c r="J279" s="6">
        <v>169841.25</v>
      </c>
      <c r="K279" s="2">
        <v>-56613.75</v>
      </c>
      <c r="L279" s="2">
        <v>-56613.75</v>
      </c>
      <c r="M279" s="2">
        <v>-30000</v>
      </c>
    </row>
    <row r="280" spans="1:13" x14ac:dyDescent="0.25">
      <c r="A280" s="3">
        <v>43467</v>
      </c>
      <c r="B280" s="7">
        <f t="shared" si="16"/>
        <v>2019</v>
      </c>
      <c r="C280" s="7">
        <f t="shared" si="17"/>
        <v>1</v>
      </c>
      <c r="D280" s="2" t="s">
        <v>432</v>
      </c>
      <c r="E280" s="2" t="s">
        <v>51</v>
      </c>
      <c r="F280" s="9">
        <v>11649</v>
      </c>
      <c r="G280" s="2">
        <f t="shared" si="18"/>
        <v>4</v>
      </c>
      <c r="H280" s="9">
        <f t="shared" si="19"/>
        <v>2912.25</v>
      </c>
      <c r="I280" s="2" t="s">
        <v>7</v>
      </c>
      <c r="J280" s="6">
        <v>-2912.25</v>
      </c>
      <c r="K280" s="2">
        <v>-2912.25</v>
      </c>
      <c r="L280" s="2">
        <v>-2912.25</v>
      </c>
      <c r="M280" s="2">
        <v>-56613.75</v>
      </c>
    </row>
    <row r="281" spans="1:13" x14ac:dyDescent="0.25">
      <c r="A281" s="3">
        <v>43469</v>
      </c>
      <c r="B281" s="7">
        <f t="shared" si="16"/>
        <v>2019</v>
      </c>
      <c r="C281" s="7">
        <f t="shared" si="17"/>
        <v>1</v>
      </c>
      <c r="D281" s="2" t="s">
        <v>434</v>
      </c>
      <c r="E281" s="2" t="s">
        <v>452</v>
      </c>
      <c r="F281" s="9">
        <v>40000</v>
      </c>
      <c r="G281" s="2">
        <f t="shared" si="18"/>
        <v>4</v>
      </c>
      <c r="H281" s="9">
        <f t="shared" si="19"/>
        <v>10000</v>
      </c>
      <c r="I281" s="2" t="s">
        <v>7</v>
      </c>
      <c r="J281" s="6">
        <v>-20000</v>
      </c>
      <c r="K281" s="2">
        <v>-20000</v>
      </c>
      <c r="L281" s="2">
        <v>20000</v>
      </c>
      <c r="M281" s="2">
        <v>25182</v>
      </c>
    </row>
    <row r="282" spans="1:13" x14ac:dyDescent="0.25">
      <c r="A282" s="3">
        <v>43476</v>
      </c>
      <c r="B282" s="7">
        <f t="shared" si="16"/>
        <v>2019</v>
      </c>
      <c r="C282" s="7">
        <f t="shared" si="17"/>
        <v>1</v>
      </c>
      <c r="D282" s="2" t="s">
        <v>240</v>
      </c>
      <c r="E282" s="2" t="s">
        <v>51</v>
      </c>
      <c r="F282" s="9">
        <v>15649</v>
      </c>
      <c r="G282" s="2">
        <f t="shared" si="18"/>
        <v>4</v>
      </c>
      <c r="H282" s="9">
        <f t="shared" si="19"/>
        <v>3912.25</v>
      </c>
      <c r="I282" s="2" t="s">
        <v>7</v>
      </c>
      <c r="J282" s="6">
        <v>-3912.25</v>
      </c>
      <c r="K282" s="2">
        <v>-3912.25</v>
      </c>
      <c r="L282" s="2">
        <v>11736.75</v>
      </c>
      <c r="M282" s="2">
        <v>3720</v>
      </c>
    </row>
    <row r="283" spans="1:13" x14ac:dyDescent="0.25">
      <c r="A283" s="3">
        <v>43476</v>
      </c>
      <c r="B283" s="7">
        <f t="shared" si="16"/>
        <v>2019</v>
      </c>
      <c r="C283" s="7">
        <f t="shared" si="17"/>
        <v>1</v>
      </c>
      <c r="D283" s="2" t="s">
        <v>436</v>
      </c>
      <c r="E283" s="2" t="s">
        <v>51</v>
      </c>
      <c r="F283" s="9">
        <v>16614</v>
      </c>
      <c r="G283" s="2">
        <f t="shared" si="18"/>
        <v>4</v>
      </c>
      <c r="H283" s="9">
        <f t="shared" si="19"/>
        <v>4153.5</v>
      </c>
      <c r="I283" s="2" t="s">
        <v>7</v>
      </c>
      <c r="J283" s="6">
        <v>-4153.5</v>
      </c>
      <c r="K283" s="2">
        <v>-4153.5</v>
      </c>
      <c r="L283" s="2">
        <v>-4153.5</v>
      </c>
      <c r="M283" s="2">
        <v>8736.75</v>
      </c>
    </row>
    <row r="284" spans="1:13" x14ac:dyDescent="0.25">
      <c r="A284" s="3">
        <v>43485</v>
      </c>
      <c r="B284" s="7">
        <f t="shared" si="16"/>
        <v>2019</v>
      </c>
      <c r="C284" s="7">
        <f t="shared" si="17"/>
        <v>1</v>
      </c>
      <c r="D284" s="2" t="s">
        <v>80</v>
      </c>
      <c r="E284" s="2" t="s">
        <v>51</v>
      </c>
      <c r="F284" s="9">
        <v>15708</v>
      </c>
      <c r="G284" s="2">
        <f t="shared" si="18"/>
        <v>4</v>
      </c>
      <c r="H284" s="9">
        <f t="shared" si="19"/>
        <v>3927</v>
      </c>
      <c r="I284" s="2" t="s">
        <v>7</v>
      </c>
      <c r="J284" s="6">
        <v>-3927</v>
      </c>
      <c r="K284" s="2">
        <v>11781</v>
      </c>
      <c r="L284" s="2">
        <v>-3927</v>
      </c>
      <c r="M284" s="2">
        <v>-3912.25</v>
      </c>
    </row>
    <row r="285" spans="1:13" x14ac:dyDescent="0.25">
      <c r="A285" s="3">
        <v>43490</v>
      </c>
      <c r="B285" s="7">
        <f t="shared" si="16"/>
        <v>2019</v>
      </c>
      <c r="C285" s="7">
        <f t="shared" si="17"/>
        <v>1</v>
      </c>
      <c r="D285" s="2" t="s">
        <v>140</v>
      </c>
      <c r="E285" s="2" t="s">
        <v>449</v>
      </c>
      <c r="F285" s="9">
        <v>21433</v>
      </c>
      <c r="G285" s="2">
        <f t="shared" si="18"/>
        <v>3</v>
      </c>
      <c r="H285" s="9">
        <f t="shared" si="19"/>
        <v>7144.333333333333</v>
      </c>
      <c r="I285" s="2" t="s">
        <v>7</v>
      </c>
      <c r="J285" s="6">
        <v>-5358.25</v>
      </c>
      <c r="K285" s="2">
        <v>-5358.25</v>
      </c>
      <c r="L285" s="2">
        <v>-5358.25</v>
      </c>
      <c r="M285" s="2">
        <v>12460.5</v>
      </c>
    </row>
    <row r="286" spans="1:13" x14ac:dyDescent="0.25">
      <c r="A286" s="3">
        <v>43490</v>
      </c>
      <c r="B286" s="7">
        <f t="shared" si="16"/>
        <v>2019</v>
      </c>
      <c r="C286" s="7">
        <f t="shared" si="17"/>
        <v>1</v>
      </c>
      <c r="D286" s="2" t="s">
        <v>350</v>
      </c>
      <c r="E286" s="2" t="s">
        <v>451</v>
      </c>
      <c r="F286" s="9">
        <v>14397</v>
      </c>
      <c r="G286" s="2">
        <f t="shared" si="18"/>
        <v>4</v>
      </c>
      <c r="H286" s="9">
        <f t="shared" si="19"/>
        <v>3599.25</v>
      </c>
      <c r="I286" s="2" t="s">
        <v>7</v>
      </c>
      <c r="J286" s="6">
        <v>-3599.25</v>
      </c>
      <c r="K286" s="2">
        <v>-3599.25</v>
      </c>
      <c r="L286" s="2">
        <v>-3599.25</v>
      </c>
      <c r="M286" s="2">
        <v>-5100</v>
      </c>
    </row>
    <row r="287" spans="1:13" x14ac:dyDescent="0.25">
      <c r="A287" s="3">
        <v>43490</v>
      </c>
      <c r="B287" s="7">
        <f t="shared" si="16"/>
        <v>2019</v>
      </c>
      <c r="C287" s="7">
        <f t="shared" si="17"/>
        <v>1</v>
      </c>
      <c r="D287" s="2" t="s">
        <v>372</v>
      </c>
      <c r="E287" s="2" t="s">
        <v>160</v>
      </c>
      <c r="F287" s="9">
        <v>5430</v>
      </c>
      <c r="G287" s="2">
        <f t="shared" si="18"/>
        <v>4</v>
      </c>
      <c r="H287" s="9">
        <f t="shared" si="19"/>
        <v>1357.5</v>
      </c>
      <c r="I287" s="2" t="s">
        <v>7</v>
      </c>
      <c r="J287" s="6">
        <v>-1357.5</v>
      </c>
      <c r="K287" s="2">
        <v>-1357.5</v>
      </c>
      <c r="L287" s="2">
        <v>-1357.5</v>
      </c>
      <c r="M287" s="2">
        <v>-3927</v>
      </c>
    </row>
    <row r="288" spans="1:13" x14ac:dyDescent="0.25">
      <c r="A288" s="3">
        <v>43490</v>
      </c>
      <c r="B288" s="7">
        <f t="shared" si="16"/>
        <v>2019</v>
      </c>
      <c r="C288" s="7">
        <f t="shared" si="17"/>
        <v>1</v>
      </c>
      <c r="D288" s="2" t="s">
        <v>139</v>
      </c>
      <c r="E288" s="2" t="s">
        <v>139</v>
      </c>
      <c r="F288" s="9">
        <v>19650</v>
      </c>
      <c r="G288" s="2">
        <f t="shared" si="18"/>
        <v>4</v>
      </c>
      <c r="H288" s="9">
        <f t="shared" si="19"/>
        <v>4912.5</v>
      </c>
      <c r="I288" s="2" t="s">
        <v>7</v>
      </c>
      <c r="J288" s="6">
        <v>-4912.5</v>
      </c>
      <c r="K288" s="2">
        <v>-4912.5</v>
      </c>
      <c r="L288" s="2">
        <v>-4912.5</v>
      </c>
      <c r="M288" s="2">
        <v>16074.75</v>
      </c>
    </row>
    <row r="289" spans="1:13" x14ac:dyDescent="0.25">
      <c r="A289" s="3">
        <v>43490</v>
      </c>
      <c r="B289" s="7">
        <f t="shared" si="16"/>
        <v>2019</v>
      </c>
      <c r="C289" s="7">
        <f t="shared" si="17"/>
        <v>1</v>
      </c>
      <c r="D289" s="2" t="s">
        <v>78</v>
      </c>
      <c r="E289" s="2" t="s">
        <v>449</v>
      </c>
      <c r="F289" s="9">
        <v>38169</v>
      </c>
      <c r="G289" s="2">
        <f t="shared" si="18"/>
        <v>3</v>
      </c>
      <c r="H289" s="9">
        <f t="shared" si="19"/>
        <v>12723</v>
      </c>
      <c r="I289" s="2" t="s">
        <v>7</v>
      </c>
      <c r="J289" s="6">
        <v>-12723</v>
      </c>
      <c r="K289" s="2">
        <v>-12723</v>
      </c>
      <c r="L289" s="2">
        <v>-12723</v>
      </c>
      <c r="M289" s="2">
        <v>10797.75</v>
      </c>
    </row>
    <row r="290" spans="1:13" x14ac:dyDescent="0.25">
      <c r="A290" s="3">
        <v>43492</v>
      </c>
      <c r="B290" s="7">
        <f t="shared" si="16"/>
        <v>2019</v>
      </c>
      <c r="C290" s="7">
        <f t="shared" si="17"/>
        <v>1</v>
      </c>
      <c r="D290" s="2" t="s">
        <v>226</v>
      </c>
      <c r="E290" s="2" t="s">
        <v>17</v>
      </c>
      <c r="F290" s="9">
        <v>153000</v>
      </c>
      <c r="G290" s="2">
        <f t="shared" si="18"/>
        <v>4</v>
      </c>
      <c r="H290" s="9">
        <f t="shared" si="19"/>
        <v>38250</v>
      </c>
      <c r="I290" s="2" t="s">
        <v>7</v>
      </c>
      <c r="J290" s="6">
        <v>-38250</v>
      </c>
      <c r="K290" s="2">
        <v>114750</v>
      </c>
      <c r="L290" s="2">
        <v>-38250</v>
      </c>
      <c r="M290" s="2">
        <v>4072.5</v>
      </c>
    </row>
    <row r="291" spans="1:13" x14ac:dyDescent="0.25">
      <c r="A291" s="3">
        <v>43493</v>
      </c>
      <c r="B291" s="7">
        <f t="shared" si="16"/>
        <v>2019</v>
      </c>
      <c r="C291" s="7">
        <f t="shared" si="17"/>
        <v>1</v>
      </c>
      <c r="D291" s="2" t="s">
        <v>240</v>
      </c>
      <c r="E291" s="2" t="s">
        <v>51</v>
      </c>
      <c r="F291" s="9">
        <v>13528</v>
      </c>
      <c r="G291" s="2">
        <f t="shared" si="18"/>
        <v>4</v>
      </c>
      <c r="H291" s="9">
        <f t="shared" si="19"/>
        <v>3382</v>
      </c>
      <c r="I291" s="2" t="s">
        <v>7</v>
      </c>
      <c r="J291" s="6">
        <v>-3382</v>
      </c>
      <c r="K291" s="2">
        <v>10146</v>
      </c>
      <c r="L291" s="2">
        <v>-3382</v>
      </c>
      <c r="M291" s="2">
        <v>14737.5</v>
      </c>
    </row>
    <row r="292" spans="1:13" x14ac:dyDescent="0.25">
      <c r="A292" s="3">
        <v>43494</v>
      </c>
      <c r="B292" s="7">
        <f t="shared" si="16"/>
        <v>2019</v>
      </c>
      <c r="C292" s="7">
        <f t="shared" si="17"/>
        <v>1</v>
      </c>
      <c r="D292" s="2" t="s">
        <v>312</v>
      </c>
      <c r="E292" s="2" t="s">
        <v>312</v>
      </c>
      <c r="F292" s="9">
        <v>7383</v>
      </c>
      <c r="G292" s="2">
        <f t="shared" si="18"/>
        <v>4</v>
      </c>
      <c r="H292" s="9">
        <f t="shared" si="19"/>
        <v>1845.75</v>
      </c>
      <c r="I292" s="2" t="s">
        <v>7</v>
      </c>
      <c r="J292" s="6">
        <v>0</v>
      </c>
      <c r="K292" s="2">
        <v>4922</v>
      </c>
      <c r="L292" s="2">
        <v>-2461</v>
      </c>
      <c r="M292" s="2">
        <v>38169</v>
      </c>
    </row>
    <row r="293" spans="1:13" x14ac:dyDescent="0.25">
      <c r="A293" s="3">
        <v>43496</v>
      </c>
      <c r="B293" s="7">
        <f t="shared" si="16"/>
        <v>2019</v>
      </c>
      <c r="C293" s="7">
        <f t="shared" si="17"/>
        <v>1</v>
      </c>
      <c r="D293" s="2" t="s">
        <v>442</v>
      </c>
      <c r="E293" s="2" t="s">
        <v>312</v>
      </c>
      <c r="F293" s="9">
        <v>8870</v>
      </c>
      <c r="G293" s="2">
        <f t="shared" si="18"/>
        <v>4</v>
      </c>
      <c r="H293" s="9">
        <f t="shared" si="19"/>
        <v>2217.5</v>
      </c>
      <c r="I293" s="2" t="s">
        <v>7</v>
      </c>
      <c r="J293" s="6">
        <v>0</v>
      </c>
      <c r="K293" s="2">
        <v>-2956.67</v>
      </c>
      <c r="L293" s="2">
        <v>-2956.66</v>
      </c>
      <c r="M293" s="2">
        <v>-38250</v>
      </c>
    </row>
    <row r="294" spans="1:13" x14ac:dyDescent="0.25">
      <c r="A294" s="3">
        <v>43496</v>
      </c>
      <c r="B294" s="7">
        <f t="shared" si="16"/>
        <v>2019</v>
      </c>
      <c r="C294" s="7">
        <f t="shared" si="17"/>
        <v>1</v>
      </c>
      <c r="D294" s="2" t="s">
        <v>443</v>
      </c>
      <c r="E294" s="2" t="s">
        <v>312</v>
      </c>
      <c r="F294" s="9">
        <v>4834</v>
      </c>
      <c r="G294" s="2">
        <f t="shared" si="18"/>
        <v>4</v>
      </c>
      <c r="H294" s="9">
        <f t="shared" si="19"/>
        <v>1208.5</v>
      </c>
      <c r="I294" s="2" t="s">
        <v>7</v>
      </c>
      <c r="J294" s="6">
        <v>-1611.34</v>
      </c>
      <c r="K294" s="2">
        <v>0</v>
      </c>
      <c r="L294" s="2">
        <v>-1611.33</v>
      </c>
      <c r="M294" s="2">
        <v>-3382</v>
      </c>
    </row>
    <row r="295" spans="1:13" x14ac:dyDescent="0.25">
      <c r="A295" s="3">
        <v>43496</v>
      </c>
      <c r="B295" s="7">
        <f t="shared" si="16"/>
        <v>2019</v>
      </c>
      <c r="C295" s="7">
        <f t="shared" si="17"/>
        <v>1</v>
      </c>
      <c r="D295" s="2" t="s">
        <v>444</v>
      </c>
      <c r="E295" s="2" t="s">
        <v>91</v>
      </c>
      <c r="F295" s="9">
        <v>196623</v>
      </c>
      <c r="G295" s="2">
        <f t="shared" si="18"/>
        <v>4</v>
      </c>
      <c r="H295" s="9">
        <f t="shared" si="19"/>
        <v>49155.75</v>
      </c>
      <c r="I295" s="2" t="s">
        <v>7</v>
      </c>
      <c r="J295" s="6">
        <v>147467.25</v>
      </c>
      <c r="K295" s="2">
        <v>-49155.75</v>
      </c>
      <c r="L295" s="2">
        <v>-49155.75</v>
      </c>
      <c r="M295" s="2">
        <v>-2461</v>
      </c>
    </row>
    <row r="296" spans="1:13" x14ac:dyDescent="0.25">
      <c r="B296" s="7">
        <f t="shared" si="16"/>
        <v>1900</v>
      </c>
      <c r="C296" s="7">
        <f t="shared" si="17"/>
        <v>1</v>
      </c>
      <c r="G296" s="2">
        <f t="shared" si="18"/>
        <v>4</v>
      </c>
      <c r="H296" s="9">
        <f t="shared" si="19"/>
        <v>0</v>
      </c>
    </row>
    <row r="297" spans="1:13" x14ac:dyDescent="0.25">
      <c r="B297" s="7">
        <f t="shared" si="16"/>
        <v>1900</v>
      </c>
      <c r="C297" s="7">
        <f t="shared" si="17"/>
        <v>1</v>
      </c>
      <c r="G297" s="2">
        <f t="shared" si="18"/>
        <v>4</v>
      </c>
      <c r="H297" s="9">
        <f t="shared" si="19"/>
        <v>0</v>
      </c>
    </row>
    <row r="298" spans="1:13" x14ac:dyDescent="0.25">
      <c r="B298" s="7">
        <f t="shared" si="16"/>
        <v>1900</v>
      </c>
      <c r="C298" s="7">
        <f t="shared" si="17"/>
        <v>1</v>
      </c>
      <c r="G298" s="2">
        <f t="shared" si="18"/>
        <v>4</v>
      </c>
      <c r="H298" s="9">
        <f t="shared" si="19"/>
        <v>0</v>
      </c>
    </row>
    <row r="340" spans="1:13" s="4" customFormat="1" x14ac:dyDescent="0.25">
      <c r="A340" s="2"/>
      <c r="B340" s="2"/>
      <c r="C340" s="2"/>
      <c r="D340" s="2"/>
      <c r="E340" s="2"/>
      <c r="F340" s="9"/>
      <c r="G340" s="2"/>
      <c r="H340" s="9"/>
      <c r="I340" s="2"/>
      <c r="J340" s="2"/>
      <c r="K340" s="2"/>
      <c r="L340" s="2"/>
      <c r="M340" s="2"/>
    </row>
    <row r="425" spans="1:13" s="4" customFormat="1" x14ac:dyDescent="0.25">
      <c r="A425" s="2"/>
      <c r="B425" s="2"/>
      <c r="C425" s="2"/>
      <c r="D425" s="2"/>
      <c r="E425" s="2"/>
      <c r="F425" s="9"/>
      <c r="G425" s="2"/>
      <c r="H425" s="9"/>
      <c r="I425" s="2"/>
      <c r="J425" s="2"/>
      <c r="K425" s="2"/>
      <c r="L425" s="2"/>
      <c r="M425" s="2"/>
    </row>
    <row r="430" spans="1:13" s="4" customFormat="1" x14ac:dyDescent="0.25">
      <c r="A430" s="2"/>
      <c r="B430" s="2"/>
      <c r="C430" s="2"/>
      <c r="D430" s="2"/>
      <c r="E430" s="2"/>
      <c r="F430" s="9"/>
      <c r="G430" s="2"/>
      <c r="H430" s="9"/>
      <c r="I430" s="2"/>
      <c r="J430" s="2"/>
      <c r="K430" s="2"/>
      <c r="L430" s="2"/>
      <c r="M430" s="2"/>
    </row>
    <row r="442" spans="1:13" s="4" customFormat="1" x14ac:dyDescent="0.25">
      <c r="A442" s="2"/>
      <c r="B442" s="2"/>
      <c r="C442" s="2"/>
      <c r="D442" s="2"/>
      <c r="E442" s="2"/>
      <c r="F442" s="9"/>
      <c r="G442" s="2"/>
      <c r="H442" s="9"/>
      <c r="I442" s="2"/>
      <c r="J442" s="2"/>
      <c r="K442" s="2"/>
      <c r="L442" s="2"/>
      <c r="M442" s="2"/>
    </row>
    <row r="487" spans="1:13" s="4" customFormat="1" x14ac:dyDescent="0.25">
      <c r="A487" s="2"/>
      <c r="B487" s="2"/>
      <c r="C487" s="2"/>
      <c r="D487" s="2"/>
      <c r="E487" s="2"/>
      <c r="F487" s="9"/>
      <c r="G487" s="2"/>
      <c r="H487" s="9"/>
      <c r="I487" s="2"/>
      <c r="J487" s="2"/>
      <c r="K487" s="2"/>
      <c r="L487" s="2"/>
      <c r="M487" s="2"/>
    </row>
    <row r="563" spans="1:13" s="4" customFormat="1" x14ac:dyDescent="0.25">
      <c r="A563" s="2"/>
      <c r="B563" s="2"/>
      <c r="C563" s="2"/>
      <c r="D563" s="2"/>
      <c r="E563" s="2"/>
      <c r="F563" s="9"/>
      <c r="G563" s="2"/>
      <c r="H563" s="9"/>
      <c r="I563" s="2"/>
      <c r="J563" s="2"/>
      <c r="K563" s="2"/>
      <c r="L563" s="2"/>
      <c r="M563" s="2"/>
    </row>
    <row r="564" spans="1:13" s="4" customFormat="1" x14ac:dyDescent="0.25">
      <c r="A564" s="2"/>
      <c r="B564" s="2"/>
      <c r="C564" s="2"/>
      <c r="D564" s="2"/>
      <c r="E564" s="2"/>
      <c r="F564" s="9"/>
      <c r="G564" s="2"/>
      <c r="H564" s="9"/>
      <c r="I564" s="2"/>
      <c r="J564" s="2"/>
      <c r="K564" s="2"/>
      <c r="L564" s="2"/>
      <c r="M564" s="2"/>
    </row>
    <row r="565" spans="1:13" s="4" customFormat="1" x14ac:dyDescent="0.25">
      <c r="A565" s="2"/>
      <c r="B565" s="2"/>
      <c r="C565" s="2"/>
      <c r="D565" s="2"/>
      <c r="E565" s="2"/>
      <c r="F565" s="9"/>
      <c r="G565" s="2"/>
      <c r="H565" s="9"/>
      <c r="I565" s="2"/>
      <c r="J565" s="2"/>
      <c r="K565" s="2"/>
      <c r="L565" s="2"/>
      <c r="M565" s="2"/>
    </row>
  </sheetData>
  <autoFilter ref="A1:M298" xr:uid="{00000000-0009-0000-0000-000001000000}">
    <sortState xmlns:xlrd2="http://schemas.microsoft.com/office/spreadsheetml/2017/richdata2" ref="A2:M298">
      <sortCondition ref="A1:A298"/>
    </sortState>
  </autoFilter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1"/>
  <sheetViews>
    <sheetView topLeftCell="A601" workbookViewId="0">
      <selection activeCell="B29" sqref="B29:B620"/>
    </sheetView>
  </sheetViews>
  <sheetFormatPr baseColWidth="10" defaultRowHeight="15" x14ac:dyDescent="0.25"/>
  <cols>
    <col min="2" max="2" width="60" bestFit="1" customWidth="1"/>
    <col min="3" max="3" width="18.5703125" bestFit="1" customWidth="1"/>
    <col min="4" max="4" width="10" bestFit="1" customWidth="1"/>
    <col min="6" max="6" width="11.7109375" bestFit="1" customWidth="1"/>
    <col min="7" max="7" width="17.140625" bestFit="1" customWidth="1"/>
    <col min="8" max="8" width="15" bestFit="1" customWidth="1"/>
    <col min="9" max="9" width="3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445</v>
      </c>
      <c r="G1" t="s">
        <v>446</v>
      </c>
      <c r="H1" t="s">
        <v>447</v>
      </c>
      <c r="I1" t="s">
        <v>448</v>
      </c>
    </row>
    <row r="3" spans="1:9" x14ac:dyDescent="0.25">
      <c r="A3" s="1">
        <v>42937</v>
      </c>
      <c r="B3" t="s">
        <v>5</v>
      </c>
      <c r="C3" t="s">
        <v>6</v>
      </c>
      <c r="D3">
        <v>319355</v>
      </c>
      <c r="E3" t="s">
        <v>7</v>
      </c>
      <c r="F3">
        <v>-65646</v>
      </c>
      <c r="G3">
        <v>212903</v>
      </c>
      <c r="H3">
        <v>-81611</v>
      </c>
      <c r="I3">
        <v>-65646</v>
      </c>
    </row>
    <row r="4" spans="1:9" x14ac:dyDescent="0.25">
      <c r="A4" s="1">
        <v>42938</v>
      </c>
      <c r="B4" t="s">
        <v>8</v>
      </c>
      <c r="C4" t="s">
        <v>9</v>
      </c>
      <c r="D4">
        <v>50000</v>
      </c>
      <c r="E4" t="s">
        <v>7</v>
      </c>
      <c r="F4">
        <v>-12500</v>
      </c>
      <c r="G4">
        <v>37500</v>
      </c>
      <c r="H4">
        <v>-12500</v>
      </c>
      <c r="I4">
        <v>-12500</v>
      </c>
    </row>
    <row r="5" spans="1:9" x14ac:dyDescent="0.25">
      <c r="A5" s="1">
        <v>42939</v>
      </c>
      <c r="B5" t="s">
        <v>10</v>
      </c>
      <c r="C5" t="s">
        <v>11</v>
      </c>
      <c r="D5">
        <v>12832</v>
      </c>
      <c r="E5" t="s">
        <v>7</v>
      </c>
      <c r="F5">
        <v>-4277.34</v>
      </c>
      <c r="G5">
        <v>8554.67</v>
      </c>
      <c r="H5">
        <v>0</v>
      </c>
      <c r="I5">
        <v>-4277.33</v>
      </c>
    </row>
    <row r="6" spans="1:9" x14ac:dyDescent="0.25">
      <c r="A6" s="1">
        <v>42940</v>
      </c>
      <c r="B6" t="s">
        <v>12</v>
      </c>
      <c r="C6" t="s">
        <v>9</v>
      </c>
      <c r="D6">
        <v>2070</v>
      </c>
      <c r="E6" t="s">
        <v>7</v>
      </c>
      <c r="F6">
        <v>1380</v>
      </c>
      <c r="G6">
        <v>0</v>
      </c>
      <c r="H6">
        <v>-690</v>
      </c>
      <c r="I6">
        <v>-690</v>
      </c>
    </row>
    <row r="7" spans="1:9" x14ac:dyDescent="0.25">
      <c r="A7" s="1">
        <v>42940</v>
      </c>
      <c r="B7" t="s">
        <v>13</v>
      </c>
      <c r="C7" t="s">
        <v>9</v>
      </c>
      <c r="D7">
        <v>11980</v>
      </c>
      <c r="E7" t="s">
        <v>7</v>
      </c>
      <c r="F7">
        <v>8985</v>
      </c>
      <c r="G7">
        <v>-2995</v>
      </c>
      <c r="H7">
        <v>-2995</v>
      </c>
      <c r="I7">
        <v>-2995</v>
      </c>
    </row>
    <row r="8" spans="1:9" x14ac:dyDescent="0.25">
      <c r="A8" s="1">
        <v>42940</v>
      </c>
      <c r="B8" t="s">
        <v>14</v>
      </c>
      <c r="C8" t="s">
        <v>15</v>
      </c>
      <c r="D8">
        <v>2100</v>
      </c>
      <c r="E8" t="s">
        <v>7</v>
      </c>
      <c r="F8">
        <v>-525</v>
      </c>
      <c r="G8">
        <v>1575</v>
      </c>
      <c r="H8">
        <v>-525</v>
      </c>
      <c r="I8">
        <v>-525</v>
      </c>
    </row>
    <row r="9" spans="1:9" x14ac:dyDescent="0.25">
      <c r="A9" s="1">
        <v>42941</v>
      </c>
      <c r="B9" t="s">
        <v>16</v>
      </c>
      <c r="C9" t="s">
        <v>11</v>
      </c>
      <c r="D9">
        <v>7000</v>
      </c>
      <c r="E9" t="s">
        <v>7</v>
      </c>
      <c r="F9">
        <v>0</v>
      </c>
      <c r="G9">
        <v>-7000</v>
      </c>
      <c r="H9">
        <v>0</v>
      </c>
      <c r="I9">
        <v>7000</v>
      </c>
    </row>
    <row r="10" spans="1:9" x14ac:dyDescent="0.25">
      <c r="A10" s="1">
        <v>42941</v>
      </c>
      <c r="B10" t="s">
        <v>17</v>
      </c>
      <c r="C10" t="s">
        <v>18</v>
      </c>
      <c r="D10">
        <v>11414</v>
      </c>
      <c r="E10" t="s">
        <v>7</v>
      </c>
      <c r="F10">
        <v>-2853.5</v>
      </c>
      <c r="G10">
        <v>-2853.5</v>
      </c>
      <c r="H10">
        <v>-2853.5</v>
      </c>
      <c r="I10">
        <v>8560.5</v>
      </c>
    </row>
    <row r="11" spans="1:9" x14ac:dyDescent="0.25">
      <c r="A11" s="1">
        <v>42941</v>
      </c>
      <c r="B11" t="s">
        <v>19</v>
      </c>
      <c r="C11" t="s">
        <v>20</v>
      </c>
      <c r="D11">
        <v>11410</v>
      </c>
      <c r="E11" t="s">
        <v>7</v>
      </c>
      <c r="F11">
        <v>-2852.5</v>
      </c>
      <c r="G11">
        <v>-2852.5</v>
      </c>
      <c r="H11">
        <v>-2852.5</v>
      </c>
      <c r="I11">
        <v>8557.5</v>
      </c>
    </row>
    <row r="12" spans="1:9" x14ac:dyDescent="0.25">
      <c r="A12" s="1">
        <v>42941</v>
      </c>
      <c r="B12" t="s">
        <v>21</v>
      </c>
      <c r="C12" t="s">
        <v>11</v>
      </c>
      <c r="D12">
        <v>14120</v>
      </c>
      <c r="E12" t="s">
        <v>7</v>
      </c>
      <c r="F12">
        <v>-14120</v>
      </c>
      <c r="G12">
        <v>0</v>
      </c>
      <c r="H12">
        <v>0</v>
      </c>
      <c r="I12">
        <v>14120</v>
      </c>
    </row>
    <row r="13" spans="1:9" x14ac:dyDescent="0.25">
      <c r="A13" s="1">
        <v>42941</v>
      </c>
      <c r="B13" t="s">
        <v>22</v>
      </c>
      <c r="C13" t="s">
        <v>15</v>
      </c>
      <c r="D13">
        <v>30000</v>
      </c>
      <c r="E13" t="s">
        <v>7</v>
      </c>
      <c r="F13">
        <v>-10000</v>
      </c>
      <c r="G13">
        <v>-10000</v>
      </c>
      <c r="H13">
        <v>-10000</v>
      </c>
      <c r="I13">
        <v>30000</v>
      </c>
    </row>
    <row r="14" spans="1:9" x14ac:dyDescent="0.25">
      <c r="A14" s="1">
        <v>42941</v>
      </c>
      <c r="B14" t="s">
        <v>23</v>
      </c>
      <c r="C14" t="s">
        <v>24</v>
      </c>
      <c r="D14">
        <v>13500</v>
      </c>
      <c r="E14" t="s">
        <v>7</v>
      </c>
      <c r="F14">
        <v>0</v>
      </c>
      <c r="G14">
        <v>0</v>
      </c>
      <c r="H14">
        <v>13500</v>
      </c>
      <c r="I14">
        <v>-13500</v>
      </c>
    </row>
    <row r="15" spans="1:9" x14ac:dyDescent="0.25">
      <c r="A15" s="1">
        <v>42941</v>
      </c>
      <c r="B15" t="s">
        <v>25</v>
      </c>
      <c r="C15" t="s">
        <v>18</v>
      </c>
      <c r="D15">
        <v>5000</v>
      </c>
      <c r="E15" t="s">
        <v>7</v>
      </c>
      <c r="F15">
        <v>-1250</v>
      </c>
      <c r="G15">
        <v>-1250</v>
      </c>
      <c r="H15">
        <v>-1250</v>
      </c>
      <c r="I15">
        <v>3750</v>
      </c>
    </row>
    <row r="16" spans="1:9" x14ac:dyDescent="0.25">
      <c r="A16" s="1">
        <v>42943</v>
      </c>
      <c r="B16" t="s">
        <v>26</v>
      </c>
      <c r="C16" t="s">
        <v>20</v>
      </c>
      <c r="D16">
        <v>15706</v>
      </c>
      <c r="E16" t="s">
        <v>7</v>
      </c>
      <c r="F16">
        <v>-3926.5</v>
      </c>
      <c r="G16">
        <v>-3926.5</v>
      </c>
      <c r="H16">
        <v>11779.5</v>
      </c>
      <c r="I16">
        <v>-3926.5</v>
      </c>
    </row>
    <row r="17" spans="1:9" x14ac:dyDescent="0.25">
      <c r="A17" s="1">
        <v>42943</v>
      </c>
      <c r="B17" t="s">
        <v>27</v>
      </c>
      <c r="C17" t="s">
        <v>20</v>
      </c>
      <c r="D17">
        <v>1399</v>
      </c>
      <c r="E17" t="s">
        <v>7</v>
      </c>
      <c r="F17">
        <v>0</v>
      </c>
      <c r="G17">
        <v>-1399</v>
      </c>
      <c r="H17">
        <v>1399</v>
      </c>
      <c r="I17">
        <v>0</v>
      </c>
    </row>
    <row r="18" spans="1:9" x14ac:dyDescent="0.25">
      <c r="A18" s="1">
        <v>42944</v>
      </c>
      <c r="B18" t="s">
        <v>28</v>
      </c>
      <c r="C18" t="s">
        <v>29</v>
      </c>
      <c r="D18">
        <v>85746</v>
      </c>
      <c r="E18" t="s">
        <v>7</v>
      </c>
      <c r="F18">
        <v>0</v>
      </c>
      <c r="G18">
        <v>-85746</v>
      </c>
      <c r="H18">
        <v>85746</v>
      </c>
      <c r="I18">
        <v>0</v>
      </c>
    </row>
    <row r="19" spans="1:9" x14ac:dyDescent="0.25">
      <c r="A19" s="1">
        <v>42947</v>
      </c>
      <c r="B19" t="s">
        <v>30</v>
      </c>
      <c r="C19" t="s">
        <v>29</v>
      </c>
      <c r="D19">
        <v>190983.92</v>
      </c>
      <c r="E19" t="s">
        <v>7</v>
      </c>
      <c r="F19">
        <v>190983.92</v>
      </c>
      <c r="G19">
        <v>-190983.92</v>
      </c>
      <c r="H19">
        <v>0</v>
      </c>
      <c r="I19">
        <v>0</v>
      </c>
    </row>
    <row r="20" spans="1:9" x14ac:dyDescent="0.25">
      <c r="A20" s="1">
        <v>42947</v>
      </c>
      <c r="B20" t="s">
        <v>31</v>
      </c>
      <c r="C20" t="s">
        <v>9</v>
      </c>
      <c r="D20">
        <v>69590</v>
      </c>
      <c r="E20" t="s">
        <v>7</v>
      </c>
      <c r="F20">
        <v>-17397.5</v>
      </c>
      <c r="G20">
        <v>52192.5</v>
      </c>
      <c r="H20">
        <v>-17397.5</v>
      </c>
      <c r="I20">
        <v>-17397.5</v>
      </c>
    </row>
    <row r="21" spans="1:9" x14ac:dyDescent="0.25">
      <c r="A21" s="1">
        <v>42947</v>
      </c>
      <c r="B21" t="s">
        <v>32</v>
      </c>
      <c r="C21" t="s">
        <v>18</v>
      </c>
      <c r="D21">
        <v>50000</v>
      </c>
      <c r="E21" t="s">
        <v>7</v>
      </c>
      <c r="F21">
        <v>-10000</v>
      </c>
      <c r="G21">
        <v>25000</v>
      </c>
      <c r="H21">
        <v>-15000</v>
      </c>
      <c r="I21">
        <v>0</v>
      </c>
    </row>
    <row r="22" spans="1:9" x14ac:dyDescent="0.25">
      <c r="A22" s="1">
        <v>42947</v>
      </c>
      <c r="B22" t="s">
        <v>33</v>
      </c>
      <c r="C22" t="s">
        <v>15</v>
      </c>
      <c r="D22">
        <v>1800</v>
      </c>
      <c r="E22" t="s">
        <v>7</v>
      </c>
      <c r="F22">
        <v>-450</v>
      </c>
      <c r="G22">
        <v>1350</v>
      </c>
      <c r="H22">
        <v>-450</v>
      </c>
      <c r="I22">
        <v>-450</v>
      </c>
    </row>
    <row r="23" spans="1:9" x14ac:dyDescent="0.25">
      <c r="A23" s="1">
        <v>42947</v>
      </c>
      <c r="B23" t="s">
        <v>34</v>
      </c>
      <c r="C23" t="s">
        <v>35</v>
      </c>
      <c r="D23">
        <v>7500</v>
      </c>
      <c r="E23" t="s">
        <v>7</v>
      </c>
      <c r="F23">
        <v>-1875</v>
      </c>
      <c r="G23">
        <v>-1875</v>
      </c>
      <c r="H23">
        <v>-1875</v>
      </c>
      <c r="I23">
        <v>5625</v>
      </c>
    </row>
    <row r="24" spans="1:9" x14ac:dyDescent="0.25">
      <c r="A24" s="1">
        <v>42947</v>
      </c>
      <c r="B24" t="s">
        <v>36</v>
      </c>
      <c r="C24" t="s">
        <v>20</v>
      </c>
      <c r="D24">
        <v>2000</v>
      </c>
      <c r="E24" t="s">
        <v>7</v>
      </c>
      <c r="F24">
        <v>0</v>
      </c>
      <c r="G24">
        <v>0</v>
      </c>
      <c r="H24">
        <v>-2000</v>
      </c>
      <c r="I24">
        <v>2000</v>
      </c>
    </row>
    <row r="25" spans="1:9" x14ac:dyDescent="0.25">
      <c r="A25" s="1">
        <v>42947</v>
      </c>
      <c r="B25" t="s">
        <v>37</v>
      </c>
      <c r="C25" t="s">
        <v>35</v>
      </c>
      <c r="D25">
        <v>3800</v>
      </c>
      <c r="E25" t="s">
        <v>7</v>
      </c>
      <c r="F25">
        <v>-950</v>
      </c>
      <c r="G25">
        <v>-950</v>
      </c>
      <c r="H25">
        <v>-950</v>
      </c>
      <c r="I25">
        <v>2850</v>
      </c>
    </row>
    <row r="26" spans="1:9" x14ac:dyDescent="0.25">
      <c r="A26" s="1">
        <v>42947</v>
      </c>
      <c r="B26" t="s">
        <v>38</v>
      </c>
      <c r="C26" t="s">
        <v>20</v>
      </c>
      <c r="D26">
        <v>4500</v>
      </c>
      <c r="E26" t="s">
        <v>7</v>
      </c>
      <c r="F26">
        <v>-1125</v>
      </c>
      <c r="G26">
        <v>-1125</v>
      </c>
      <c r="H26">
        <v>-1125</v>
      </c>
      <c r="I26">
        <v>3375</v>
      </c>
    </row>
    <row r="27" spans="1:9" x14ac:dyDescent="0.25">
      <c r="A27" s="1">
        <v>42947</v>
      </c>
      <c r="B27" t="s">
        <v>39</v>
      </c>
      <c r="C27" t="s">
        <v>20</v>
      </c>
      <c r="D27">
        <v>9380</v>
      </c>
      <c r="E27" t="s">
        <v>7</v>
      </c>
      <c r="F27">
        <v>-3126.66</v>
      </c>
      <c r="G27">
        <v>0</v>
      </c>
      <c r="H27">
        <v>-3126.67</v>
      </c>
      <c r="I27">
        <v>6253.33</v>
      </c>
    </row>
    <row r="28" spans="1:9" x14ac:dyDescent="0.25">
      <c r="A28" s="1">
        <v>42947</v>
      </c>
      <c r="B28" t="s">
        <v>28</v>
      </c>
      <c r="C28" t="s">
        <v>29</v>
      </c>
      <c r="D28">
        <v>174516.83</v>
      </c>
      <c r="E28" t="s">
        <v>7</v>
      </c>
      <c r="F28">
        <v>0</v>
      </c>
      <c r="G28">
        <v>-174516.83</v>
      </c>
      <c r="H28">
        <v>174516.83</v>
      </c>
      <c r="I28">
        <v>0</v>
      </c>
    </row>
    <row r="29" spans="1:9" x14ac:dyDescent="0.25">
      <c r="A29" s="1">
        <v>42947</v>
      </c>
      <c r="B29" t="s">
        <v>40</v>
      </c>
      <c r="C29" t="s">
        <v>29</v>
      </c>
      <c r="D29">
        <v>114179</v>
      </c>
      <c r="E29" t="s">
        <v>7</v>
      </c>
      <c r="F29">
        <v>0</v>
      </c>
      <c r="G29">
        <v>-114179</v>
      </c>
      <c r="H29">
        <v>0</v>
      </c>
      <c r="I29">
        <v>114179</v>
      </c>
    </row>
    <row r="30" spans="1:9" x14ac:dyDescent="0.25">
      <c r="A30" s="1">
        <v>42947</v>
      </c>
      <c r="B30" t="s">
        <v>41</v>
      </c>
      <c r="C30" t="s">
        <v>11</v>
      </c>
      <c r="D30">
        <v>13868</v>
      </c>
      <c r="E30" t="s">
        <v>7</v>
      </c>
      <c r="F30">
        <v>9245.33</v>
      </c>
      <c r="G30">
        <v>-4622.67</v>
      </c>
      <c r="H30">
        <v>0</v>
      </c>
      <c r="I30">
        <v>-4622.66</v>
      </c>
    </row>
    <row r="31" spans="1:9" x14ac:dyDescent="0.25">
      <c r="A31" s="1">
        <v>42947</v>
      </c>
      <c r="B31" t="s">
        <v>42</v>
      </c>
      <c r="C31" t="s">
        <v>20</v>
      </c>
      <c r="D31">
        <v>2031</v>
      </c>
      <c r="E31" t="s">
        <v>7</v>
      </c>
      <c r="F31">
        <v>1523.25</v>
      </c>
      <c r="G31">
        <v>-507.75</v>
      </c>
      <c r="H31">
        <v>-507.75</v>
      </c>
      <c r="I31">
        <v>-507.75</v>
      </c>
    </row>
    <row r="32" spans="1:9" x14ac:dyDescent="0.25">
      <c r="A32" s="1">
        <v>42948</v>
      </c>
      <c r="B32" t="s">
        <v>43</v>
      </c>
      <c r="C32" t="s">
        <v>9</v>
      </c>
      <c r="D32">
        <v>49990</v>
      </c>
      <c r="E32" t="s">
        <v>7</v>
      </c>
      <c r="F32">
        <v>-12497.5</v>
      </c>
      <c r="G32">
        <v>37492.5</v>
      </c>
      <c r="H32">
        <v>-12497.5</v>
      </c>
      <c r="I32">
        <v>-12497.5</v>
      </c>
    </row>
    <row r="33" spans="1:9" x14ac:dyDescent="0.25">
      <c r="A33" s="1">
        <v>42948</v>
      </c>
      <c r="B33" t="s">
        <v>44</v>
      </c>
      <c r="C33" t="s">
        <v>9</v>
      </c>
      <c r="D33">
        <v>179990</v>
      </c>
      <c r="E33" t="s">
        <v>7</v>
      </c>
      <c r="F33">
        <v>-44997.5</v>
      </c>
      <c r="G33">
        <v>134992.5</v>
      </c>
      <c r="H33">
        <v>-44997.5</v>
      </c>
      <c r="I33">
        <v>-44997.5</v>
      </c>
    </row>
    <row r="34" spans="1:9" x14ac:dyDescent="0.25">
      <c r="A34" s="1">
        <v>42948</v>
      </c>
      <c r="B34" t="s">
        <v>45</v>
      </c>
      <c r="C34" t="s">
        <v>9</v>
      </c>
      <c r="D34">
        <v>19990</v>
      </c>
      <c r="E34" t="s">
        <v>7</v>
      </c>
      <c r="F34">
        <v>0</v>
      </c>
      <c r="G34">
        <v>19990</v>
      </c>
      <c r="H34">
        <v>0</v>
      </c>
      <c r="I34">
        <v>-19990</v>
      </c>
    </row>
    <row r="35" spans="1:9" x14ac:dyDescent="0.25">
      <c r="A35" s="1">
        <v>42948</v>
      </c>
      <c r="B35" t="s">
        <v>46</v>
      </c>
      <c r="C35" t="s">
        <v>9</v>
      </c>
      <c r="D35">
        <v>69990</v>
      </c>
      <c r="E35" t="s">
        <v>7</v>
      </c>
      <c r="F35">
        <v>0</v>
      </c>
      <c r="G35">
        <v>69990</v>
      </c>
      <c r="H35">
        <v>-69990</v>
      </c>
      <c r="I35">
        <v>0</v>
      </c>
    </row>
    <row r="36" spans="1:9" x14ac:dyDescent="0.25">
      <c r="A36" s="1">
        <v>42948</v>
      </c>
      <c r="B36" t="s">
        <v>47</v>
      </c>
      <c r="C36" t="s">
        <v>9</v>
      </c>
      <c r="D36">
        <v>6990</v>
      </c>
      <c r="E36" t="s">
        <v>7</v>
      </c>
      <c r="F36">
        <v>-1747.5</v>
      </c>
      <c r="G36">
        <v>5242.5</v>
      </c>
      <c r="H36">
        <v>-1747.5</v>
      </c>
      <c r="I36">
        <v>-1747.5</v>
      </c>
    </row>
    <row r="37" spans="1:9" x14ac:dyDescent="0.25">
      <c r="A37" s="1">
        <v>42950</v>
      </c>
      <c r="B37" t="s">
        <v>48</v>
      </c>
      <c r="C37" t="s">
        <v>24</v>
      </c>
      <c r="D37">
        <v>39711</v>
      </c>
      <c r="E37" t="s">
        <v>7</v>
      </c>
      <c r="F37">
        <v>-9927.75</v>
      </c>
      <c r="G37">
        <v>-9927.75</v>
      </c>
      <c r="H37">
        <v>29783.25</v>
      </c>
      <c r="I37">
        <v>-9927.75</v>
      </c>
    </row>
    <row r="38" spans="1:9" x14ac:dyDescent="0.25">
      <c r="A38" s="1">
        <v>42955</v>
      </c>
      <c r="B38" t="s">
        <v>49</v>
      </c>
      <c r="C38" t="s">
        <v>24</v>
      </c>
      <c r="D38">
        <v>20190</v>
      </c>
      <c r="E38" t="s">
        <v>7</v>
      </c>
      <c r="F38">
        <v>-5047.5</v>
      </c>
      <c r="G38">
        <v>-5047.5</v>
      </c>
      <c r="H38">
        <v>15142.5</v>
      </c>
      <c r="I38">
        <v>-5047.5</v>
      </c>
    </row>
    <row r="39" spans="1:9" x14ac:dyDescent="0.25">
      <c r="A39" s="1">
        <v>42959</v>
      </c>
      <c r="B39" t="s">
        <v>50</v>
      </c>
      <c r="C39" t="s">
        <v>24</v>
      </c>
      <c r="D39">
        <v>2200</v>
      </c>
      <c r="E39" t="s">
        <v>7</v>
      </c>
      <c r="F39">
        <v>0</v>
      </c>
      <c r="G39">
        <v>2200</v>
      </c>
      <c r="H39">
        <v>-2200</v>
      </c>
      <c r="I39">
        <v>0</v>
      </c>
    </row>
    <row r="40" spans="1:9" x14ac:dyDescent="0.25">
      <c r="A40" s="1">
        <v>42962</v>
      </c>
      <c r="B40" t="s">
        <v>51</v>
      </c>
      <c r="C40" t="s">
        <v>24</v>
      </c>
      <c r="D40">
        <v>30780</v>
      </c>
      <c r="E40" t="s">
        <v>7</v>
      </c>
      <c r="F40">
        <v>-7695</v>
      </c>
      <c r="G40">
        <v>-7695</v>
      </c>
      <c r="H40">
        <v>23085</v>
      </c>
      <c r="I40">
        <v>-7695</v>
      </c>
    </row>
    <row r="41" spans="1:9" x14ac:dyDescent="0.25">
      <c r="A41" s="1">
        <v>42963</v>
      </c>
      <c r="B41" t="s">
        <v>52</v>
      </c>
      <c r="C41" t="s">
        <v>24</v>
      </c>
      <c r="D41">
        <v>6500</v>
      </c>
      <c r="E41" t="s">
        <v>7</v>
      </c>
      <c r="F41">
        <v>0</v>
      </c>
      <c r="G41">
        <v>-6500</v>
      </c>
      <c r="H41">
        <v>0</v>
      </c>
      <c r="I41">
        <v>6500</v>
      </c>
    </row>
    <row r="42" spans="1:9" x14ac:dyDescent="0.25">
      <c r="A42" s="1">
        <v>42963</v>
      </c>
      <c r="B42" t="s">
        <v>53</v>
      </c>
      <c r="C42" t="s">
        <v>29</v>
      </c>
      <c r="D42">
        <v>26970.25</v>
      </c>
      <c r="E42" t="s">
        <v>7</v>
      </c>
      <c r="F42">
        <v>0</v>
      </c>
      <c r="G42">
        <v>26970.25</v>
      </c>
      <c r="H42">
        <v>-26970.25</v>
      </c>
      <c r="I42">
        <v>0</v>
      </c>
    </row>
    <row r="43" spans="1:9" x14ac:dyDescent="0.25">
      <c r="A43" s="1">
        <v>42963</v>
      </c>
      <c r="B43" t="s">
        <v>54</v>
      </c>
      <c r="C43" t="s">
        <v>24</v>
      </c>
      <c r="D43">
        <v>1880</v>
      </c>
      <c r="E43" t="s">
        <v>7</v>
      </c>
      <c r="F43">
        <v>-626.66</v>
      </c>
      <c r="G43">
        <v>0</v>
      </c>
      <c r="H43">
        <v>1253.33</v>
      </c>
      <c r="I43">
        <v>-626.66999999999996</v>
      </c>
    </row>
    <row r="44" spans="1:9" x14ac:dyDescent="0.25">
      <c r="A44" s="1">
        <v>42963</v>
      </c>
      <c r="B44" t="s">
        <v>55</v>
      </c>
      <c r="C44" t="s">
        <v>24</v>
      </c>
      <c r="D44">
        <v>2300</v>
      </c>
      <c r="E44" t="s">
        <v>7</v>
      </c>
      <c r="F44">
        <v>-575</v>
      </c>
      <c r="G44">
        <v>-575</v>
      </c>
      <c r="H44">
        <v>1725</v>
      </c>
      <c r="I44">
        <v>-575</v>
      </c>
    </row>
    <row r="45" spans="1:9" x14ac:dyDescent="0.25">
      <c r="A45" s="1">
        <v>42964</v>
      </c>
      <c r="B45" t="s">
        <v>56</v>
      </c>
      <c r="C45" t="s">
        <v>24</v>
      </c>
      <c r="D45">
        <v>23022</v>
      </c>
      <c r="E45" t="s">
        <v>7</v>
      </c>
      <c r="F45">
        <v>-5755.5</v>
      </c>
      <c r="G45">
        <v>-5755.5</v>
      </c>
      <c r="H45">
        <v>-5755.5</v>
      </c>
      <c r="I45">
        <v>17266.5</v>
      </c>
    </row>
    <row r="46" spans="1:9" x14ac:dyDescent="0.25">
      <c r="A46" s="1">
        <v>42966</v>
      </c>
      <c r="B46" t="s">
        <v>57</v>
      </c>
      <c r="C46" t="s">
        <v>24</v>
      </c>
      <c r="D46">
        <v>11800</v>
      </c>
      <c r="E46" t="s">
        <v>7</v>
      </c>
      <c r="F46">
        <v>-3933.34</v>
      </c>
      <c r="G46">
        <v>7866.67</v>
      </c>
      <c r="H46">
        <v>-3933.33</v>
      </c>
      <c r="I46">
        <v>0</v>
      </c>
    </row>
    <row r="47" spans="1:9" x14ac:dyDescent="0.25">
      <c r="A47" s="1">
        <v>42966</v>
      </c>
      <c r="B47" t="s">
        <v>58</v>
      </c>
      <c r="C47" t="s">
        <v>59</v>
      </c>
      <c r="D47">
        <v>20950</v>
      </c>
      <c r="E47" t="s">
        <v>7</v>
      </c>
      <c r="F47">
        <v>-5237.5</v>
      </c>
      <c r="G47">
        <v>15712.5</v>
      </c>
      <c r="H47">
        <v>-5237.5</v>
      </c>
      <c r="I47">
        <v>-5237.5</v>
      </c>
    </row>
    <row r="48" spans="1:9" x14ac:dyDescent="0.25">
      <c r="A48" s="1">
        <v>42970</v>
      </c>
      <c r="B48" t="s">
        <v>60</v>
      </c>
      <c r="C48" t="s">
        <v>24</v>
      </c>
      <c r="D48">
        <v>110000</v>
      </c>
      <c r="E48" t="s">
        <v>7</v>
      </c>
      <c r="F48">
        <v>-27500</v>
      </c>
      <c r="G48">
        <v>82500</v>
      </c>
      <c r="H48">
        <v>-27500</v>
      </c>
      <c r="I48">
        <v>-27500</v>
      </c>
    </row>
    <row r="49" spans="1:9" x14ac:dyDescent="0.25">
      <c r="A49" s="1">
        <v>42970</v>
      </c>
      <c r="B49" t="s">
        <v>61</v>
      </c>
      <c r="C49" t="s">
        <v>24</v>
      </c>
      <c r="D49">
        <v>590</v>
      </c>
      <c r="E49" t="s">
        <v>7</v>
      </c>
      <c r="F49">
        <v>-147.5</v>
      </c>
      <c r="G49">
        <v>-147.5</v>
      </c>
      <c r="H49">
        <v>442.5</v>
      </c>
      <c r="I49">
        <v>-147.5</v>
      </c>
    </row>
    <row r="50" spans="1:9" x14ac:dyDescent="0.25">
      <c r="A50" s="1">
        <v>42971</v>
      </c>
      <c r="B50" t="s">
        <v>62</v>
      </c>
      <c r="C50" t="s">
        <v>24</v>
      </c>
      <c r="D50">
        <v>77470</v>
      </c>
      <c r="E50" t="s">
        <v>7</v>
      </c>
      <c r="F50">
        <v>-19367.5</v>
      </c>
      <c r="G50">
        <v>58102.5</v>
      </c>
      <c r="H50">
        <v>-19367.5</v>
      </c>
      <c r="I50">
        <v>-19367.5</v>
      </c>
    </row>
    <row r="51" spans="1:9" x14ac:dyDescent="0.25">
      <c r="A51" s="1">
        <v>42972</v>
      </c>
      <c r="B51" t="s">
        <v>63</v>
      </c>
      <c r="C51" t="s">
        <v>24</v>
      </c>
      <c r="D51">
        <v>7615</v>
      </c>
      <c r="E51" t="s">
        <v>7</v>
      </c>
      <c r="F51">
        <v>0</v>
      </c>
      <c r="G51">
        <v>7615</v>
      </c>
      <c r="H51">
        <v>-7615</v>
      </c>
      <c r="I51">
        <v>0</v>
      </c>
    </row>
    <row r="52" spans="1:9" x14ac:dyDescent="0.25">
      <c r="A52" s="1">
        <v>42972</v>
      </c>
      <c r="B52" t="s">
        <v>64</v>
      </c>
      <c r="C52" t="s">
        <v>24</v>
      </c>
      <c r="D52">
        <v>7135</v>
      </c>
      <c r="E52" t="s">
        <v>7</v>
      </c>
      <c r="F52">
        <v>-1783.75</v>
      </c>
      <c r="G52">
        <v>5351.25</v>
      </c>
      <c r="H52">
        <v>-1783.75</v>
      </c>
      <c r="I52">
        <v>-1783.75</v>
      </c>
    </row>
    <row r="53" spans="1:9" x14ac:dyDescent="0.25">
      <c r="A53" s="1">
        <v>42972</v>
      </c>
      <c r="B53" t="s">
        <v>65</v>
      </c>
      <c r="C53" t="s">
        <v>24</v>
      </c>
      <c r="D53">
        <v>4000</v>
      </c>
      <c r="E53" t="s">
        <v>7</v>
      </c>
      <c r="F53">
        <v>-4000</v>
      </c>
      <c r="G53">
        <v>4000</v>
      </c>
      <c r="H53">
        <v>0</v>
      </c>
      <c r="I53">
        <v>0</v>
      </c>
    </row>
    <row r="54" spans="1:9" x14ac:dyDescent="0.25">
      <c r="A54" s="1">
        <v>42973</v>
      </c>
      <c r="B54" t="s">
        <v>66</v>
      </c>
      <c r="C54" t="s">
        <v>24</v>
      </c>
      <c r="D54">
        <v>10192</v>
      </c>
      <c r="E54" t="s">
        <v>7</v>
      </c>
      <c r="F54">
        <v>-2548</v>
      </c>
      <c r="G54">
        <v>-2548</v>
      </c>
      <c r="H54">
        <v>-2548</v>
      </c>
      <c r="I54">
        <v>7644</v>
      </c>
    </row>
    <row r="55" spans="1:9" x14ac:dyDescent="0.25">
      <c r="A55" s="1">
        <v>42975</v>
      </c>
      <c r="B55" t="s">
        <v>67</v>
      </c>
      <c r="C55" t="s">
        <v>24</v>
      </c>
      <c r="D55">
        <v>6000</v>
      </c>
      <c r="E55" t="s">
        <v>7</v>
      </c>
      <c r="F55">
        <v>6000</v>
      </c>
      <c r="G55">
        <v>-6000</v>
      </c>
      <c r="H55">
        <v>0</v>
      </c>
      <c r="I55">
        <v>0</v>
      </c>
    </row>
    <row r="56" spans="1:9" x14ac:dyDescent="0.25">
      <c r="A56" s="1">
        <v>42975</v>
      </c>
      <c r="B56" t="s">
        <v>68</v>
      </c>
      <c r="C56" t="s">
        <v>20</v>
      </c>
      <c r="D56">
        <v>86836</v>
      </c>
      <c r="E56" t="s">
        <v>7</v>
      </c>
      <c r="F56">
        <v>65127</v>
      </c>
      <c r="G56">
        <v>-21709</v>
      </c>
      <c r="H56">
        <v>-21709</v>
      </c>
      <c r="I56">
        <v>-21709</v>
      </c>
    </row>
    <row r="57" spans="1:9" x14ac:dyDescent="0.25">
      <c r="A57" s="1">
        <v>42975</v>
      </c>
      <c r="B57" t="s">
        <v>69</v>
      </c>
      <c r="C57" t="s">
        <v>24</v>
      </c>
      <c r="D57">
        <v>1590</v>
      </c>
      <c r="E57" t="s">
        <v>7</v>
      </c>
      <c r="F57">
        <v>1060</v>
      </c>
      <c r="G57">
        <v>-530</v>
      </c>
      <c r="H57">
        <v>0</v>
      </c>
      <c r="I57">
        <v>-530</v>
      </c>
    </row>
    <row r="58" spans="1:9" x14ac:dyDescent="0.25">
      <c r="A58" s="1">
        <v>42975</v>
      </c>
      <c r="B58" t="s">
        <v>70</v>
      </c>
      <c r="C58" t="s">
        <v>24</v>
      </c>
      <c r="D58">
        <v>5999</v>
      </c>
      <c r="E58" t="s">
        <v>7</v>
      </c>
      <c r="F58">
        <v>-1499.75</v>
      </c>
      <c r="G58">
        <v>-1499.75</v>
      </c>
      <c r="H58">
        <v>4499.25</v>
      </c>
      <c r="I58">
        <v>-1499.75</v>
      </c>
    </row>
    <row r="59" spans="1:9" x14ac:dyDescent="0.25">
      <c r="A59" s="1">
        <v>42977</v>
      </c>
      <c r="B59" t="s">
        <v>30</v>
      </c>
      <c r="C59" t="s">
        <v>29</v>
      </c>
      <c r="D59">
        <v>50968</v>
      </c>
      <c r="E59" t="s">
        <v>7</v>
      </c>
      <c r="F59">
        <v>50968</v>
      </c>
      <c r="G59">
        <v>-50968</v>
      </c>
      <c r="H59">
        <v>0</v>
      </c>
      <c r="I59">
        <v>0</v>
      </c>
    </row>
    <row r="60" spans="1:9" x14ac:dyDescent="0.25">
      <c r="A60" s="1">
        <v>42977</v>
      </c>
      <c r="B60" t="s">
        <v>71</v>
      </c>
      <c r="C60" t="s">
        <v>24</v>
      </c>
      <c r="D60">
        <v>12000</v>
      </c>
      <c r="E60" t="s">
        <v>7</v>
      </c>
      <c r="F60">
        <v>-12000</v>
      </c>
      <c r="G60">
        <v>12000</v>
      </c>
      <c r="H60">
        <v>0</v>
      </c>
      <c r="I60">
        <v>0</v>
      </c>
    </row>
    <row r="61" spans="1:9" x14ac:dyDescent="0.25">
      <c r="A61" s="1">
        <v>42977</v>
      </c>
      <c r="B61" t="s">
        <v>72</v>
      </c>
      <c r="C61" t="s">
        <v>24</v>
      </c>
      <c r="D61">
        <v>17490</v>
      </c>
      <c r="E61" t="s">
        <v>7</v>
      </c>
      <c r="F61">
        <v>-4372.5</v>
      </c>
      <c r="G61">
        <v>13117.5</v>
      </c>
      <c r="H61">
        <v>-4372.5</v>
      </c>
      <c r="I61">
        <v>-4372.5</v>
      </c>
    </row>
    <row r="62" spans="1:9" x14ac:dyDescent="0.25">
      <c r="A62" s="1">
        <v>42978</v>
      </c>
      <c r="B62" t="s">
        <v>73</v>
      </c>
      <c r="C62" t="s">
        <v>24</v>
      </c>
      <c r="D62">
        <v>14832</v>
      </c>
      <c r="E62" t="s">
        <v>7</v>
      </c>
      <c r="F62">
        <v>-4944</v>
      </c>
      <c r="G62">
        <v>-4944</v>
      </c>
      <c r="H62">
        <v>9888</v>
      </c>
      <c r="I62">
        <v>0</v>
      </c>
    </row>
    <row r="63" spans="1:9" x14ac:dyDescent="0.25">
      <c r="A63" s="1">
        <v>42978</v>
      </c>
      <c r="B63" t="s">
        <v>74</v>
      </c>
      <c r="C63" t="s">
        <v>24</v>
      </c>
      <c r="D63">
        <v>890</v>
      </c>
      <c r="E63" t="s">
        <v>7</v>
      </c>
      <c r="F63">
        <v>-222.5</v>
      </c>
      <c r="G63">
        <v>667.5</v>
      </c>
      <c r="H63">
        <v>-222.5</v>
      </c>
      <c r="I63">
        <v>-222.5</v>
      </c>
    </row>
    <row r="64" spans="1:9" x14ac:dyDescent="0.25">
      <c r="A64" s="1">
        <v>42978</v>
      </c>
      <c r="B64" t="s">
        <v>75</v>
      </c>
      <c r="C64" t="s">
        <v>24</v>
      </c>
      <c r="D64">
        <v>11500</v>
      </c>
      <c r="E64" t="s">
        <v>7</v>
      </c>
      <c r="F64">
        <v>-2000</v>
      </c>
      <c r="G64">
        <v>6000</v>
      </c>
      <c r="H64">
        <v>-2000</v>
      </c>
      <c r="I64">
        <v>-2000</v>
      </c>
    </row>
    <row r="65" spans="1:9" x14ac:dyDescent="0.25">
      <c r="A65" s="1">
        <v>42978</v>
      </c>
      <c r="B65" t="s">
        <v>76</v>
      </c>
      <c r="C65" t="s">
        <v>24</v>
      </c>
      <c r="D65">
        <v>5580</v>
      </c>
      <c r="E65" t="s">
        <v>7</v>
      </c>
      <c r="F65">
        <v>0</v>
      </c>
      <c r="G65">
        <v>-5580</v>
      </c>
      <c r="H65">
        <v>0</v>
      </c>
      <c r="I65">
        <v>5580</v>
      </c>
    </row>
    <row r="66" spans="1:9" x14ac:dyDescent="0.25">
      <c r="A66" s="1">
        <v>42978</v>
      </c>
      <c r="B66" t="s">
        <v>77</v>
      </c>
      <c r="C66" t="s">
        <v>15</v>
      </c>
      <c r="D66">
        <v>186000</v>
      </c>
      <c r="E66" t="s">
        <v>7</v>
      </c>
      <c r="F66">
        <v>-46500</v>
      </c>
      <c r="G66">
        <v>139500</v>
      </c>
      <c r="H66">
        <v>-46500</v>
      </c>
      <c r="I66">
        <v>-46500</v>
      </c>
    </row>
    <row r="67" spans="1:9" x14ac:dyDescent="0.25">
      <c r="A67" s="1">
        <v>42978</v>
      </c>
      <c r="B67" t="s">
        <v>78</v>
      </c>
      <c r="C67" t="s">
        <v>24</v>
      </c>
      <c r="D67">
        <v>42523</v>
      </c>
      <c r="E67" t="s">
        <v>7</v>
      </c>
      <c r="F67">
        <v>-14174.34</v>
      </c>
      <c r="G67">
        <v>-14174.33</v>
      </c>
      <c r="H67">
        <v>-14174.33</v>
      </c>
      <c r="I67">
        <v>42523</v>
      </c>
    </row>
    <row r="68" spans="1:9" x14ac:dyDescent="0.25">
      <c r="A68" s="1">
        <v>42980</v>
      </c>
      <c r="B68" t="s">
        <v>79</v>
      </c>
      <c r="C68" t="s">
        <v>24</v>
      </c>
      <c r="D68">
        <v>26780</v>
      </c>
      <c r="E68" t="s">
        <v>7</v>
      </c>
      <c r="F68">
        <v>-13390</v>
      </c>
      <c r="G68">
        <v>0</v>
      </c>
      <c r="H68">
        <v>-6695</v>
      </c>
      <c r="I68">
        <v>20085</v>
      </c>
    </row>
    <row r="69" spans="1:9" x14ac:dyDescent="0.25">
      <c r="A69" s="1">
        <v>42980</v>
      </c>
      <c r="B69" t="s">
        <v>80</v>
      </c>
      <c r="C69" t="s">
        <v>24</v>
      </c>
      <c r="D69">
        <v>2300</v>
      </c>
      <c r="E69" t="s">
        <v>7</v>
      </c>
      <c r="F69">
        <v>-575</v>
      </c>
      <c r="G69">
        <v>-575</v>
      </c>
      <c r="H69">
        <v>1725</v>
      </c>
      <c r="I69">
        <v>-575</v>
      </c>
    </row>
    <row r="70" spans="1:9" x14ac:dyDescent="0.25">
      <c r="A70" s="1">
        <v>42982</v>
      </c>
      <c r="B70" t="s">
        <v>81</v>
      </c>
      <c r="C70" t="s">
        <v>24</v>
      </c>
      <c r="D70">
        <v>18800</v>
      </c>
      <c r="E70" t="s">
        <v>7</v>
      </c>
      <c r="F70">
        <v>-4700</v>
      </c>
      <c r="G70">
        <v>-4700</v>
      </c>
      <c r="H70">
        <v>-4700</v>
      </c>
      <c r="I70">
        <v>14100</v>
      </c>
    </row>
    <row r="71" spans="1:9" x14ac:dyDescent="0.25">
      <c r="A71" s="1">
        <v>42982</v>
      </c>
      <c r="B71" t="s">
        <v>82</v>
      </c>
      <c r="C71" t="s">
        <v>24</v>
      </c>
      <c r="D71">
        <v>17250</v>
      </c>
      <c r="E71" t="s">
        <v>7</v>
      </c>
      <c r="F71">
        <v>-4312.5</v>
      </c>
      <c r="G71">
        <v>12937.5</v>
      </c>
      <c r="H71">
        <v>-4312.5</v>
      </c>
      <c r="I71">
        <v>-4312.5</v>
      </c>
    </row>
    <row r="72" spans="1:9" x14ac:dyDescent="0.25">
      <c r="A72" s="1">
        <v>42983</v>
      </c>
      <c r="B72" t="s">
        <v>28</v>
      </c>
      <c r="C72" t="s">
        <v>29</v>
      </c>
      <c r="D72">
        <v>120052.92</v>
      </c>
      <c r="E72" t="s">
        <v>7</v>
      </c>
      <c r="F72">
        <v>0</v>
      </c>
      <c r="G72">
        <v>-120052.92</v>
      </c>
      <c r="H72">
        <v>120052.92</v>
      </c>
      <c r="I72">
        <v>0</v>
      </c>
    </row>
    <row r="73" spans="1:9" x14ac:dyDescent="0.25">
      <c r="A73" s="1">
        <v>42985</v>
      </c>
      <c r="B73" t="s">
        <v>40</v>
      </c>
      <c r="C73" t="s">
        <v>29</v>
      </c>
      <c r="D73">
        <v>45930.83</v>
      </c>
      <c r="E73" t="s">
        <v>7</v>
      </c>
      <c r="F73">
        <v>0</v>
      </c>
      <c r="G73">
        <v>-45930.83</v>
      </c>
      <c r="H73">
        <v>0</v>
      </c>
      <c r="I73">
        <v>45930.83</v>
      </c>
    </row>
    <row r="74" spans="1:9" x14ac:dyDescent="0.25">
      <c r="A74" s="1">
        <v>42985</v>
      </c>
      <c r="B74" t="s">
        <v>30</v>
      </c>
      <c r="C74" t="s">
        <v>29</v>
      </c>
      <c r="D74">
        <v>79680.59</v>
      </c>
      <c r="E74" t="s">
        <v>7</v>
      </c>
      <c r="F74">
        <v>79680.59</v>
      </c>
      <c r="G74">
        <v>-79680.59</v>
      </c>
      <c r="H74">
        <v>0</v>
      </c>
      <c r="I74">
        <v>0</v>
      </c>
    </row>
    <row r="75" spans="1:9" x14ac:dyDescent="0.25">
      <c r="A75" s="1">
        <v>42986</v>
      </c>
      <c r="B75" t="s">
        <v>83</v>
      </c>
      <c r="C75" t="s">
        <v>24</v>
      </c>
      <c r="D75">
        <v>3780</v>
      </c>
      <c r="E75" t="s">
        <v>7</v>
      </c>
      <c r="F75">
        <v>-945</v>
      </c>
      <c r="G75">
        <v>-945</v>
      </c>
      <c r="H75">
        <v>2835</v>
      </c>
      <c r="I75">
        <v>-945</v>
      </c>
    </row>
    <row r="76" spans="1:9" x14ac:dyDescent="0.25">
      <c r="A76" s="1">
        <v>42988</v>
      </c>
      <c r="B76" t="s">
        <v>84</v>
      </c>
      <c r="C76" t="s">
        <v>24</v>
      </c>
      <c r="D76">
        <v>4759</v>
      </c>
      <c r="E76" t="s">
        <v>7</v>
      </c>
      <c r="F76">
        <v>0</v>
      </c>
      <c r="G76">
        <v>-4759</v>
      </c>
      <c r="H76">
        <v>4759</v>
      </c>
      <c r="I76">
        <v>0</v>
      </c>
    </row>
    <row r="77" spans="1:9" x14ac:dyDescent="0.25">
      <c r="A77" s="1">
        <v>42988</v>
      </c>
      <c r="B77" t="s">
        <v>85</v>
      </c>
      <c r="C77" t="s">
        <v>24</v>
      </c>
      <c r="D77">
        <v>11373</v>
      </c>
      <c r="E77" t="s">
        <v>7</v>
      </c>
      <c r="F77">
        <v>-2843.25</v>
      </c>
      <c r="G77">
        <v>-2843.25</v>
      </c>
      <c r="H77">
        <v>8529.75</v>
      </c>
      <c r="I77">
        <v>-2843.25</v>
      </c>
    </row>
    <row r="78" spans="1:9" x14ac:dyDescent="0.25">
      <c r="A78" s="1">
        <v>42988</v>
      </c>
      <c r="B78" t="s">
        <v>86</v>
      </c>
      <c r="C78" t="s">
        <v>24</v>
      </c>
      <c r="D78">
        <v>9000</v>
      </c>
      <c r="E78" t="s">
        <v>7</v>
      </c>
      <c r="F78">
        <v>6000</v>
      </c>
      <c r="G78">
        <v>-3000</v>
      </c>
      <c r="H78">
        <v>-3000</v>
      </c>
      <c r="I78">
        <v>0</v>
      </c>
    </row>
    <row r="79" spans="1:9" x14ac:dyDescent="0.25">
      <c r="A79" s="1">
        <v>42989</v>
      </c>
      <c r="B79" t="s">
        <v>78</v>
      </c>
      <c r="C79" t="s">
        <v>24</v>
      </c>
      <c r="D79">
        <v>33660</v>
      </c>
      <c r="E79" t="s">
        <v>7</v>
      </c>
      <c r="F79">
        <v>-11220</v>
      </c>
      <c r="G79">
        <v>-11220</v>
      </c>
      <c r="H79">
        <v>-11220</v>
      </c>
      <c r="I79">
        <v>33660</v>
      </c>
    </row>
    <row r="80" spans="1:9" x14ac:dyDescent="0.25">
      <c r="A80" s="1">
        <v>42989</v>
      </c>
      <c r="B80" t="s">
        <v>87</v>
      </c>
      <c r="C80" t="s">
        <v>24</v>
      </c>
      <c r="D80">
        <v>5572</v>
      </c>
      <c r="E80" t="s">
        <v>7</v>
      </c>
      <c r="F80">
        <v>4179</v>
      </c>
      <c r="G80">
        <v>-1393</v>
      </c>
      <c r="H80">
        <v>-1393</v>
      </c>
      <c r="I80">
        <v>-1393</v>
      </c>
    </row>
    <row r="81" spans="1:9" x14ac:dyDescent="0.25">
      <c r="A81" s="1">
        <v>42992</v>
      </c>
      <c r="B81" t="s">
        <v>88</v>
      </c>
      <c r="C81" t="s">
        <v>24</v>
      </c>
      <c r="D81">
        <v>16990</v>
      </c>
      <c r="E81" t="s">
        <v>7</v>
      </c>
      <c r="F81">
        <v>-4247.5</v>
      </c>
      <c r="G81">
        <v>-4247.5</v>
      </c>
      <c r="H81">
        <v>-4247.5</v>
      </c>
      <c r="I81">
        <v>12742.5</v>
      </c>
    </row>
    <row r="82" spans="1:9" x14ac:dyDescent="0.25">
      <c r="A82" s="1">
        <v>42999</v>
      </c>
      <c r="B82" t="s">
        <v>89</v>
      </c>
      <c r="C82" t="s">
        <v>90</v>
      </c>
      <c r="D82">
        <v>7038</v>
      </c>
      <c r="E82" t="s">
        <v>7</v>
      </c>
      <c r="F82">
        <v>-1759.5</v>
      </c>
      <c r="G82">
        <v>-1759.5</v>
      </c>
      <c r="H82">
        <v>-1759.5</v>
      </c>
      <c r="I82">
        <v>5278.5</v>
      </c>
    </row>
    <row r="83" spans="1:9" x14ac:dyDescent="0.25">
      <c r="A83" s="1">
        <v>43000</v>
      </c>
      <c r="B83" t="s">
        <v>91</v>
      </c>
      <c r="C83" t="s">
        <v>24</v>
      </c>
      <c r="D83">
        <v>219696</v>
      </c>
      <c r="E83" t="s">
        <v>7</v>
      </c>
      <c r="F83">
        <v>-54924</v>
      </c>
      <c r="G83">
        <v>-54924</v>
      </c>
      <c r="H83">
        <v>164772</v>
      </c>
      <c r="I83">
        <v>-54924</v>
      </c>
    </row>
    <row r="84" spans="1:9" x14ac:dyDescent="0.25">
      <c r="A84" s="1">
        <v>43000</v>
      </c>
      <c r="B84" t="s">
        <v>92</v>
      </c>
      <c r="C84" t="s">
        <v>24</v>
      </c>
      <c r="D84">
        <v>19550</v>
      </c>
      <c r="E84" t="s">
        <v>7</v>
      </c>
      <c r="F84">
        <v>-4887.5</v>
      </c>
      <c r="G84">
        <v>-4887.5</v>
      </c>
      <c r="H84">
        <v>-4887.5</v>
      </c>
      <c r="I84">
        <v>14662.5</v>
      </c>
    </row>
    <row r="85" spans="1:9" x14ac:dyDescent="0.25">
      <c r="A85" s="1">
        <v>43000</v>
      </c>
      <c r="B85" t="s">
        <v>93</v>
      </c>
      <c r="C85" t="s">
        <v>24</v>
      </c>
      <c r="D85">
        <v>20782</v>
      </c>
      <c r="E85" t="s">
        <v>7</v>
      </c>
      <c r="F85">
        <v>-5195.5</v>
      </c>
      <c r="G85">
        <v>-5195.5</v>
      </c>
      <c r="H85">
        <v>-5195.5</v>
      </c>
      <c r="I85">
        <v>15586.5</v>
      </c>
    </row>
    <row r="86" spans="1:9" x14ac:dyDescent="0.25">
      <c r="A86" s="1">
        <v>43002</v>
      </c>
      <c r="B86" t="s">
        <v>94</v>
      </c>
      <c r="C86" t="s">
        <v>24</v>
      </c>
      <c r="D86">
        <v>9596</v>
      </c>
      <c r="E86" t="s">
        <v>7</v>
      </c>
      <c r="F86">
        <v>-2399</v>
      </c>
      <c r="G86">
        <v>-2399</v>
      </c>
      <c r="H86">
        <v>7197</v>
      </c>
      <c r="I86">
        <v>-2399</v>
      </c>
    </row>
    <row r="87" spans="1:9" x14ac:dyDescent="0.25">
      <c r="A87" s="1">
        <v>43002</v>
      </c>
      <c r="B87" t="s">
        <v>95</v>
      </c>
      <c r="C87" t="s">
        <v>24</v>
      </c>
      <c r="D87">
        <v>2898</v>
      </c>
      <c r="E87" t="s">
        <v>7</v>
      </c>
      <c r="F87">
        <v>0</v>
      </c>
      <c r="G87">
        <v>0</v>
      </c>
      <c r="H87">
        <v>2898</v>
      </c>
      <c r="I87">
        <v>-2898</v>
      </c>
    </row>
    <row r="88" spans="1:9" x14ac:dyDescent="0.25">
      <c r="A88" s="1">
        <v>43002</v>
      </c>
      <c r="B88" t="s">
        <v>96</v>
      </c>
      <c r="C88" t="s">
        <v>97</v>
      </c>
      <c r="D88">
        <v>22200</v>
      </c>
      <c r="E88" t="s">
        <v>7</v>
      </c>
      <c r="F88">
        <v>-5550</v>
      </c>
      <c r="G88">
        <v>16650</v>
      </c>
      <c r="H88">
        <v>-5550</v>
      </c>
      <c r="I88">
        <v>-5550</v>
      </c>
    </row>
    <row r="89" spans="1:9" x14ac:dyDescent="0.25">
      <c r="A89" s="1">
        <v>43003</v>
      </c>
      <c r="B89" t="s">
        <v>98</v>
      </c>
      <c r="C89" t="s">
        <v>99</v>
      </c>
      <c r="D89">
        <v>1165</v>
      </c>
      <c r="E89" t="s">
        <v>7</v>
      </c>
      <c r="F89">
        <v>0</v>
      </c>
      <c r="G89">
        <v>0</v>
      </c>
      <c r="H89">
        <v>-1165</v>
      </c>
      <c r="I89">
        <v>1165</v>
      </c>
    </row>
    <row r="90" spans="1:9" x14ac:dyDescent="0.25">
      <c r="A90" s="1">
        <v>43003</v>
      </c>
      <c r="B90" t="s">
        <v>100</v>
      </c>
      <c r="C90" t="s">
        <v>24</v>
      </c>
      <c r="D90">
        <v>13510</v>
      </c>
      <c r="E90" t="s">
        <v>7</v>
      </c>
      <c r="F90">
        <v>-3377.5</v>
      </c>
      <c r="G90">
        <v>-3377.5</v>
      </c>
      <c r="H90">
        <v>-3377.5</v>
      </c>
      <c r="I90">
        <v>10132.5</v>
      </c>
    </row>
    <row r="91" spans="1:9" x14ac:dyDescent="0.25">
      <c r="A91" s="1">
        <v>43005</v>
      </c>
      <c r="B91" t="s">
        <v>101</v>
      </c>
      <c r="C91" t="s">
        <v>24</v>
      </c>
      <c r="D91">
        <v>9878</v>
      </c>
      <c r="E91" t="s">
        <v>7</v>
      </c>
      <c r="F91">
        <v>-2469.5</v>
      </c>
      <c r="G91">
        <v>-2469.5</v>
      </c>
      <c r="H91">
        <v>-2469.5</v>
      </c>
      <c r="I91">
        <v>7408.5</v>
      </c>
    </row>
    <row r="92" spans="1:9" x14ac:dyDescent="0.25">
      <c r="A92" s="1">
        <v>43005</v>
      </c>
      <c r="B92" t="s">
        <v>102</v>
      </c>
      <c r="C92" t="s">
        <v>24</v>
      </c>
      <c r="D92">
        <v>3257</v>
      </c>
      <c r="E92" t="s">
        <v>7</v>
      </c>
      <c r="F92">
        <v>-3257</v>
      </c>
      <c r="G92">
        <v>0</v>
      </c>
      <c r="H92">
        <v>3257</v>
      </c>
      <c r="I92">
        <v>0</v>
      </c>
    </row>
    <row r="93" spans="1:9" x14ac:dyDescent="0.25">
      <c r="A93" s="1">
        <v>43008</v>
      </c>
      <c r="B93" t="s">
        <v>103</v>
      </c>
      <c r="C93" t="s">
        <v>11</v>
      </c>
      <c r="D93">
        <v>4150</v>
      </c>
      <c r="E93" t="s">
        <v>7</v>
      </c>
      <c r="F93">
        <v>4150</v>
      </c>
      <c r="G93">
        <v>-4150</v>
      </c>
      <c r="H93">
        <v>0</v>
      </c>
      <c r="I93">
        <v>0</v>
      </c>
    </row>
    <row r="94" spans="1:9" x14ac:dyDescent="0.25">
      <c r="A94" s="1">
        <v>43008</v>
      </c>
      <c r="B94" t="s">
        <v>104</v>
      </c>
      <c r="C94" t="s">
        <v>24</v>
      </c>
      <c r="D94">
        <v>7505</v>
      </c>
      <c r="E94" t="s">
        <v>7</v>
      </c>
      <c r="F94">
        <v>-1876.25</v>
      </c>
      <c r="G94">
        <v>-1876.25</v>
      </c>
      <c r="H94">
        <v>5628.75</v>
      </c>
      <c r="I94">
        <v>-1876.25</v>
      </c>
    </row>
    <row r="95" spans="1:9" x14ac:dyDescent="0.25">
      <c r="A95" s="1">
        <v>43008</v>
      </c>
      <c r="B95" t="s">
        <v>105</v>
      </c>
      <c r="C95" t="s">
        <v>24</v>
      </c>
      <c r="D95">
        <v>120000</v>
      </c>
      <c r="E95" t="s">
        <v>7</v>
      </c>
      <c r="F95">
        <v>-30000</v>
      </c>
      <c r="G95">
        <v>90000</v>
      </c>
      <c r="H95">
        <v>-30000</v>
      </c>
      <c r="I95">
        <v>-30000</v>
      </c>
    </row>
    <row r="96" spans="1:9" x14ac:dyDescent="0.25">
      <c r="A96" s="1">
        <v>43008</v>
      </c>
      <c r="B96" t="s">
        <v>106</v>
      </c>
      <c r="C96" t="s">
        <v>97</v>
      </c>
      <c r="D96">
        <v>7400</v>
      </c>
      <c r="E96" t="s">
        <v>7</v>
      </c>
      <c r="F96">
        <v>-1850</v>
      </c>
      <c r="G96">
        <v>-1850</v>
      </c>
      <c r="H96">
        <v>5550</v>
      </c>
      <c r="I96">
        <v>-1850</v>
      </c>
    </row>
    <row r="97" spans="1:9" x14ac:dyDescent="0.25">
      <c r="A97" s="1">
        <v>43008</v>
      </c>
      <c r="B97" t="s">
        <v>107</v>
      </c>
      <c r="C97" t="s">
        <v>24</v>
      </c>
      <c r="D97">
        <v>13294</v>
      </c>
      <c r="E97" t="s">
        <v>7</v>
      </c>
      <c r="F97">
        <v>0</v>
      </c>
      <c r="G97">
        <v>-4431.33</v>
      </c>
      <c r="H97">
        <v>8862.67</v>
      </c>
      <c r="I97">
        <v>-4431.34</v>
      </c>
    </row>
    <row r="98" spans="1:9" x14ac:dyDescent="0.25">
      <c r="A98" s="1">
        <v>43009</v>
      </c>
      <c r="B98" t="s">
        <v>108</v>
      </c>
      <c r="C98" t="s">
        <v>24</v>
      </c>
      <c r="D98">
        <v>8137</v>
      </c>
      <c r="E98" t="s">
        <v>7</v>
      </c>
      <c r="F98">
        <v>0</v>
      </c>
      <c r="G98">
        <v>8137</v>
      </c>
      <c r="H98">
        <v>0</v>
      </c>
      <c r="I98">
        <v>-8137</v>
      </c>
    </row>
    <row r="99" spans="1:9" x14ac:dyDescent="0.25">
      <c r="A99" s="1">
        <v>43010</v>
      </c>
      <c r="B99" t="s">
        <v>25</v>
      </c>
      <c r="C99" t="s">
        <v>24</v>
      </c>
      <c r="D99">
        <v>10000</v>
      </c>
      <c r="E99" t="s">
        <v>7</v>
      </c>
      <c r="F99">
        <v>-2500</v>
      </c>
      <c r="G99">
        <v>-2500</v>
      </c>
      <c r="H99">
        <v>-2500</v>
      </c>
      <c r="I99">
        <v>7500</v>
      </c>
    </row>
    <row r="100" spans="1:9" x14ac:dyDescent="0.25">
      <c r="A100" s="1">
        <v>43011</v>
      </c>
      <c r="B100" t="s">
        <v>109</v>
      </c>
      <c r="C100" t="s">
        <v>29</v>
      </c>
      <c r="D100">
        <v>124972.5</v>
      </c>
      <c r="E100" t="s">
        <v>7</v>
      </c>
      <c r="F100">
        <v>124972.5</v>
      </c>
      <c r="G100">
        <v>0</v>
      </c>
      <c r="H100">
        <v>-124972.5</v>
      </c>
      <c r="I100">
        <v>0</v>
      </c>
    </row>
    <row r="101" spans="1:9" x14ac:dyDescent="0.25">
      <c r="A101" s="1">
        <v>43012</v>
      </c>
      <c r="B101" t="s">
        <v>110</v>
      </c>
      <c r="C101" t="s">
        <v>24</v>
      </c>
      <c r="D101">
        <v>8248</v>
      </c>
      <c r="E101" t="s">
        <v>7</v>
      </c>
      <c r="F101">
        <v>-2062</v>
      </c>
      <c r="G101">
        <v>6186</v>
      </c>
      <c r="H101">
        <v>-2062</v>
      </c>
      <c r="I101">
        <v>-2062</v>
      </c>
    </row>
    <row r="102" spans="1:9" x14ac:dyDescent="0.25">
      <c r="A102" s="1">
        <v>43013</v>
      </c>
      <c r="B102" t="s">
        <v>111</v>
      </c>
      <c r="C102" t="s">
        <v>24</v>
      </c>
      <c r="D102">
        <v>25000</v>
      </c>
      <c r="E102" t="s">
        <v>7</v>
      </c>
      <c r="F102">
        <v>15000</v>
      </c>
      <c r="G102">
        <v>-5000</v>
      </c>
      <c r="H102">
        <v>-5000</v>
      </c>
      <c r="I102">
        <v>-5000</v>
      </c>
    </row>
    <row r="103" spans="1:9" x14ac:dyDescent="0.25">
      <c r="A103" s="1">
        <v>43014</v>
      </c>
      <c r="B103" t="s">
        <v>112</v>
      </c>
      <c r="C103" t="s">
        <v>24</v>
      </c>
      <c r="D103">
        <v>23598</v>
      </c>
      <c r="E103" t="s">
        <v>7</v>
      </c>
      <c r="F103">
        <v>-5899.5</v>
      </c>
      <c r="G103">
        <v>17698.5</v>
      </c>
      <c r="H103">
        <v>-5899.5</v>
      </c>
      <c r="I103">
        <v>-5899.5</v>
      </c>
    </row>
    <row r="104" spans="1:9" x14ac:dyDescent="0.25">
      <c r="A104" s="1">
        <v>43014</v>
      </c>
      <c r="B104" t="s">
        <v>113</v>
      </c>
      <c r="C104" t="s">
        <v>24</v>
      </c>
      <c r="D104">
        <v>16680</v>
      </c>
      <c r="E104" t="s">
        <v>7</v>
      </c>
      <c r="F104">
        <v>-5560</v>
      </c>
      <c r="G104">
        <v>16680</v>
      </c>
      <c r="H104">
        <v>-5560</v>
      </c>
      <c r="I104">
        <v>-5560</v>
      </c>
    </row>
    <row r="105" spans="1:9" x14ac:dyDescent="0.25">
      <c r="A105" s="1">
        <v>43015</v>
      </c>
      <c r="B105" t="s">
        <v>114</v>
      </c>
      <c r="C105" t="s">
        <v>24</v>
      </c>
      <c r="D105">
        <v>7500</v>
      </c>
      <c r="E105" t="s">
        <v>7</v>
      </c>
      <c r="F105">
        <v>-3750</v>
      </c>
      <c r="G105">
        <v>0</v>
      </c>
      <c r="H105">
        <v>3750</v>
      </c>
      <c r="I105">
        <v>0</v>
      </c>
    </row>
    <row r="106" spans="1:9" x14ac:dyDescent="0.25">
      <c r="A106" s="1">
        <v>43015</v>
      </c>
      <c r="B106" t="s">
        <v>115</v>
      </c>
      <c r="C106" t="s">
        <v>24</v>
      </c>
      <c r="D106">
        <v>5990</v>
      </c>
      <c r="E106" t="s">
        <v>7</v>
      </c>
      <c r="F106">
        <v>-2995</v>
      </c>
      <c r="G106">
        <v>0</v>
      </c>
      <c r="H106">
        <v>2995</v>
      </c>
      <c r="I106">
        <v>0</v>
      </c>
    </row>
    <row r="107" spans="1:9" x14ac:dyDescent="0.25">
      <c r="A107" s="1">
        <v>43015</v>
      </c>
      <c r="B107" t="s">
        <v>116</v>
      </c>
      <c r="C107" t="s">
        <v>24</v>
      </c>
      <c r="D107">
        <v>3000</v>
      </c>
      <c r="E107" t="s">
        <v>7</v>
      </c>
      <c r="F107">
        <v>-3000</v>
      </c>
      <c r="G107">
        <v>0</v>
      </c>
      <c r="H107">
        <v>3000</v>
      </c>
      <c r="I107">
        <v>0</v>
      </c>
    </row>
    <row r="108" spans="1:9" x14ac:dyDescent="0.25">
      <c r="A108" s="1">
        <v>43016</v>
      </c>
      <c r="B108" t="s">
        <v>117</v>
      </c>
      <c r="C108" t="s">
        <v>24</v>
      </c>
      <c r="D108">
        <v>86352</v>
      </c>
      <c r="E108" t="s">
        <v>7</v>
      </c>
      <c r="F108">
        <v>-21588</v>
      </c>
      <c r="G108">
        <v>64764</v>
      </c>
      <c r="H108">
        <v>-21588</v>
      </c>
      <c r="I108">
        <v>-21588</v>
      </c>
    </row>
    <row r="109" spans="1:9" x14ac:dyDescent="0.25">
      <c r="A109" s="1">
        <v>43016</v>
      </c>
      <c r="B109" t="s">
        <v>118</v>
      </c>
      <c r="C109" t="s">
        <v>24</v>
      </c>
      <c r="D109">
        <v>14390</v>
      </c>
      <c r="E109" t="s">
        <v>7</v>
      </c>
      <c r="F109">
        <v>-3597.5</v>
      </c>
      <c r="G109">
        <v>10792.5</v>
      </c>
      <c r="H109">
        <v>-3597.5</v>
      </c>
      <c r="I109">
        <v>-3597.5</v>
      </c>
    </row>
    <row r="110" spans="1:9" x14ac:dyDescent="0.25">
      <c r="A110" s="1">
        <v>43018</v>
      </c>
      <c r="B110" t="s">
        <v>119</v>
      </c>
      <c r="C110" t="s">
        <v>24</v>
      </c>
      <c r="D110">
        <v>38990</v>
      </c>
      <c r="E110" t="s">
        <v>7</v>
      </c>
      <c r="F110">
        <v>-9747.5</v>
      </c>
      <c r="G110">
        <v>29242.5</v>
      </c>
      <c r="H110">
        <v>-9747.5</v>
      </c>
      <c r="I110">
        <v>-9747.5</v>
      </c>
    </row>
    <row r="111" spans="1:9" x14ac:dyDescent="0.25">
      <c r="A111" s="1">
        <v>43018</v>
      </c>
      <c r="B111" t="s">
        <v>120</v>
      </c>
      <c r="C111" t="s">
        <v>24</v>
      </c>
      <c r="D111">
        <v>13800</v>
      </c>
      <c r="E111" t="s">
        <v>7</v>
      </c>
      <c r="F111">
        <v>-4600</v>
      </c>
      <c r="G111">
        <v>-4600</v>
      </c>
      <c r="H111">
        <v>0</v>
      </c>
      <c r="I111">
        <v>9200</v>
      </c>
    </row>
    <row r="112" spans="1:9" x14ac:dyDescent="0.25">
      <c r="A112" s="1">
        <v>43020</v>
      </c>
      <c r="B112" t="s">
        <v>121</v>
      </c>
      <c r="C112" t="s">
        <v>24</v>
      </c>
      <c r="D112">
        <v>1578</v>
      </c>
      <c r="E112" t="s">
        <v>7</v>
      </c>
      <c r="F112">
        <v>1578</v>
      </c>
      <c r="G112">
        <v>0</v>
      </c>
      <c r="H112">
        <v>-1578</v>
      </c>
      <c r="I112">
        <v>0</v>
      </c>
    </row>
    <row r="113" spans="1:9" x14ac:dyDescent="0.25">
      <c r="A113" s="1">
        <v>43020</v>
      </c>
      <c r="B113" t="s">
        <v>122</v>
      </c>
      <c r="C113" t="s">
        <v>24</v>
      </c>
      <c r="D113">
        <v>7800</v>
      </c>
      <c r="E113" t="s">
        <v>7</v>
      </c>
      <c r="F113">
        <v>3900</v>
      </c>
      <c r="G113">
        <v>0</v>
      </c>
      <c r="H113">
        <v>-3900</v>
      </c>
      <c r="I113">
        <v>0</v>
      </c>
    </row>
    <row r="114" spans="1:9" x14ac:dyDescent="0.25">
      <c r="A114" s="1">
        <v>43020</v>
      </c>
      <c r="B114" t="s">
        <v>123</v>
      </c>
      <c r="C114" t="s">
        <v>24</v>
      </c>
      <c r="D114">
        <v>10000</v>
      </c>
      <c r="E114" t="s">
        <v>7</v>
      </c>
      <c r="F114">
        <v>10000</v>
      </c>
      <c r="G114">
        <v>0</v>
      </c>
      <c r="H114">
        <v>-10000</v>
      </c>
      <c r="I114">
        <v>0</v>
      </c>
    </row>
    <row r="115" spans="1:9" x14ac:dyDescent="0.25">
      <c r="A115" s="1">
        <v>43021</v>
      </c>
      <c r="B115" t="s">
        <v>124</v>
      </c>
      <c r="C115" t="s">
        <v>99</v>
      </c>
      <c r="D115">
        <v>10092</v>
      </c>
      <c r="E115" t="s">
        <v>7</v>
      </c>
      <c r="F115">
        <v>5046</v>
      </c>
      <c r="G115">
        <v>0</v>
      </c>
      <c r="H115">
        <v>-5046</v>
      </c>
      <c r="I115">
        <v>0</v>
      </c>
    </row>
    <row r="116" spans="1:9" x14ac:dyDescent="0.25">
      <c r="A116" s="1">
        <v>43024</v>
      </c>
      <c r="B116" t="s">
        <v>125</v>
      </c>
      <c r="C116" t="s">
        <v>24</v>
      </c>
      <c r="D116">
        <v>5000</v>
      </c>
      <c r="E116" t="s">
        <v>7</v>
      </c>
      <c r="F116">
        <v>0</v>
      </c>
      <c r="G116">
        <v>5000</v>
      </c>
      <c r="H116">
        <v>-5000</v>
      </c>
      <c r="I116">
        <v>0</v>
      </c>
    </row>
    <row r="117" spans="1:9" x14ac:dyDescent="0.25">
      <c r="A117" s="1">
        <v>43024</v>
      </c>
      <c r="B117" t="s">
        <v>126</v>
      </c>
      <c r="C117" t="s">
        <v>20</v>
      </c>
      <c r="D117">
        <v>2290</v>
      </c>
      <c r="E117" t="s">
        <v>7</v>
      </c>
      <c r="F117">
        <v>-2290</v>
      </c>
      <c r="G117">
        <v>2290</v>
      </c>
      <c r="H117">
        <v>0</v>
      </c>
      <c r="I117">
        <v>0</v>
      </c>
    </row>
    <row r="118" spans="1:9" x14ac:dyDescent="0.25">
      <c r="A118" s="1">
        <v>43024</v>
      </c>
      <c r="B118" t="s">
        <v>127</v>
      </c>
      <c r="C118" t="s">
        <v>20</v>
      </c>
      <c r="D118">
        <v>5000</v>
      </c>
      <c r="E118" t="s">
        <v>7</v>
      </c>
      <c r="F118">
        <v>-1250</v>
      </c>
      <c r="G118">
        <v>3750</v>
      </c>
      <c r="H118">
        <v>-1250</v>
      </c>
      <c r="I118">
        <v>-1250</v>
      </c>
    </row>
    <row r="119" spans="1:9" x14ac:dyDescent="0.25">
      <c r="A119" s="1">
        <v>43024</v>
      </c>
      <c r="B119" t="s">
        <v>128</v>
      </c>
      <c r="C119" t="s">
        <v>24</v>
      </c>
      <c r="D119">
        <v>19582</v>
      </c>
      <c r="E119" t="s">
        <v>7</v>
      </c>
      <c r="F119">
        <v>14686.5</v>
      </c>
      <c r="G119">
        <v>-4895.5</v>
      </c>
      <c r="H119">
        <v>-4895.5</v>
      </c>
      <c r="I119">
        <v>-4895.5</v>
      </c>
    </row>
    <row r="120" spans="1:9" x14ac:dyDescent="0.25">
      <c r="A120" s="1">
        <v>43025</v>
      </c>
      <c r="B120" t="s">
        <v>129</v>
      </c>
      <c r="C120" t="s">
        <v>24</v>
      </c>
      <c r="D120">
        <v>18100</v>
      </c>
      <c r="E120" t="s">
        <v>7</v>
      </c>
      <c r="F120">
        <v>-4525</v>
      </c>
      <c r="G120">
        <v>-4525</v>
      </c>
      <c r="H120">
        <v>-4525</v>
      </c>
      <c r="I120">
        <v>13575</v>
      </c>
    </row>
    <row r="121" spans="1:9" x14ac:dyDescent="0.25">
      <c r="A121" s="1">
        <v>43027</v>
      </c>
      <c r="B121" t="s">
        <v>130</v>
      </c>
      <c r="C121" t="s">
        <v>59</v>
      </c>
      <c r="D121">
        <v>2190</v>
      </c>
      <c r="E121" t="s">
        <v>7</v>
      </c>
      <c r="F121">
        <v>1460</v>
      </c>
      <c r="G121">
        <v>0</v>
      </c>
      <c r="H121">
        <v>-730</v>
      </c>
      <c r="I121">
        <v>-730</v>
      </c>
    </row>
    <row r="122" spans="1:9" x14ac:dyDescent="0.25">
      <c r="A122" s="1">
        <v>43028</v>
      </c>
      <c r="B122" t="s">
        <v>39</v>
      </c>
      <c r="C122" t="s">
        <v>11</v>
      </c>
      <c r="D122">
        <v>17693</v>
      </c>
      <c r="E122" t="s">
        <v>7</v>
      </c>
      <c r="F122">
        <v>-4423.25</v>
      </c>
      <c r="G122">
        <v>-1923.25</v>
      </c>
      <c r="H122">
        <v>-4423.25</v>
      </c>
      <c r="I122">
        <v>10769.75</v>
      </c>
    </row>
    <row r="123" spans="1:9" x14ac:dyDescent="0.25">
      <c r="A123" s="1">
        <v>43028</v>
      </c>
      <c r="B123" t="s">
        <v>131</v>
      </c>
      <c r="C123" t="s">
        <v>24</v>
      </c>
      <c r="D123">
        <v>5000</v>
      </c>
      <c r="E123" t="s">
        <v>7</v>
      </c>
      <c r="F123">
        <v>0</v>
      </c>
      <c r="G123">
        <v>-5000</v>
      </c>
      <c r="H123">
        <v>5000</v>
      </c>
      <c r="I123">
        <v>0</v>
      </c>
    </row>
    <row r="124" spans="1:9" x14ac:dyDescent="0.25">
      <c r="A124" s="1">
        <v>43028</v>
      </c>
      <c r="B124" t="s">
        <v>132</v>
      </c>
      <c r="C124" t="s">
        <v>24</v>
      </c>
      <c r="D124">
        <v>5700</v>
      </c>
      <c r="E124" t="s">
        <v>7</v>
      </c>
      <c r="F124">
        <v>2850</v>
      </c>
      <c r="G124">
        <v>0</v>
      </c>
      <c r="H124">
        <v>-2850</v>
      </c>
      <c r="I124">
        <v>0</v>
      </c>
    </row>
    <row r="125" spans="1:9" x14ac:dyDescent="0.25">
      <c r="A125" s="1">
        <v>43028</v>
      </c>
      <c r="B125" t="s">
        <v>133</v>
      </c>
      <c r="C125" t="s">
        <v>24</v>
      </c>
      <c r="D125">
        <v>2000</v>
      </c>
      <c r="E125" t="s">
        <v>7</v>
      </c>
      <c r="F125">
        <v>2000</v>
      </c>
      <c r="G125">
        <v>0</v>
      </c>
      <c r="H125">
        <v>-2000</v>
      </c>
      <c r="I125">
        <v>0</v>
      </c>
    </row>
    <row r="126" spans="1:9" x14ac:dyDescent="0.25">
      <c r="A126" s="1">
        <v>43029</v>
      </c>
      <c r="B126" t="s">
        <v>134</v>
      </c>
      <c r="C126" t="s">
        <v>24</v>
      </c>
      <c r="D126">
        <v>3780</v>
      </c>
      <c r="E126" t="s">
        <v>7</v>
      </c>
      <c r="F126">
        <v>-945</v>
      </c>
      <c r="G126">
        <v>-945</v>
      </c>
      <c r="H126">
        <v>2835</v>
      </c>
      <c r="I126">
        <v>-945</v>
      </c>
    </row>
    <row r="127" spans="1:9" x14ac:dyDescent="0.25">
      <c r="A127" s="1">
        <v>43029</v>
      </c>
      <c r="B127" t="s">
        <v>135</v>
      </c>
      <c r="C127" t="s">
        <v>24</v>
      </c>
      <c r="D127">
        <v>3000</v>
      </c>
      <c r="E127" t="s">
        <v>7</v>
      </c>
      <c r="F127">
        <v>-750</v>
      </c>
      <c r="G127">
        <v>2250</v>
      </c>
      <c r="H127">
        <v>-750</v>
      </c>
      <c r="I127">
        <v>-750</v>
      </c>
    </row>
    <row r="128" spans="1:9" x14ac:dyDescent="0.25">
      <c r="A128" s="1">
        <v>43029</v>
      </c>
      <c r="B128" t="s">
        <v>136</v>
      </c>
      <c r="C128" t="s">
        <v>20</v>
      </c>
      <c r="D128">
        <v>8719</v>
      </c>
      <c r="E128" t="s">
        <v>7</v>
      </c>
      <c r="F128">
        <v>-2179.75</v>
      </c>
      <c r="G128">
        <v>-2179.75</v>
      </c>
      <c r="H128">
        <v>6539.25</v>
      </c>
      <c r="I128">
        <v>-2179.75</v>
      </c>
    </row>
    <row r="129" spans="1:9" x14ac:dyDescent="0.25">
      <c r="A129" s="1">
        <v>43032</v>
      </c>
      <c r="B129" t="s">
        <v>137</v>
      </c>
      <c r="C129" t="s">
        <v>99</v>
      </c>
      <c r="D129">
        <v>3007</v>
      </c>
      <c r="E129" t="s">
        <v>7</v>
      </c>
      <c r="F129">
        <v>0</v>
      </c>
      <c r="G129">
        <v>0</v>
      </c>
      <c r="H129">
        <v>-3007</v>
      </c>
      <c r="I129">
        <v>3007</v>
      </c>
    </row>
    <row r="130" spans="1:9" x14ac:dyDescent="0.25">
      <c r="A130" s="1">
        <v>43033</v>
      </c>
      <c r="B130" t="s">
        <v>138</v>
      </c>
      <c r="C130" t="s">
        <v>24</v>
      </c>
      <c r="D130">
        <v>10150</v>
      </c>
      <c r="E130" t="s">
        <v>7</v>
      </c>
      <c r="F130">
        <v>-2537.5</v>
      </c>
      <c r="G130">
        <v>-2537.5</v>
      </c>
      <c r="H130">
        <v>-2537.5</v>
      </c>
      <c r="I130">
        <v>7612.5</v>
      </c>
    </row>
    <row r="131" spans="1:9" x14ac:dyDescent="0.25">
      <c r="A131" s="1">
        <v>43033</v>
      </c>
      <c r="B131" t="s">
        <v>139</v>
      </c>
      <c r="C131" t="s">
        <v>24</v>
      </c>
      <c r="D131">
        <v>17650</v>
      </c>
      <c r="E131" t="s">
        <v>7</v>
      </c>
      <c r="F131">
        <v>-4412.5</v>
      </c>
      <c r="G131">
        <v>-4412.5</v>
      </c>
      <c r="H131">
        <v>-4412.5</v>
      </c>
      <c r="I131">
        <v>13237.5</v>
      </c>
    </row>
    <row r="132" spans="1:9" x14ac:dyDescent="0.25">
      <c r="A132" s="1">
        <v>43033</v>
      </c>
      <c r="B132" t="s">
        <v>140</v>
      </c>
      <c r="C132" t="s">
        <v>24</v>
      </c>
      <c r="D132">
        <v>16990</v>
      </c>
      <c r="E132" t="s">
        <v>7</v>
      </c>
      <c r="F132">
        <v>-4247.5</v>
      </c>
      <c r="G132">
        <v>-4247.5</v>
      </c>
      <c r="H132">
        <v>-4247.5</v>
      </c>
      <c r="I132">
        <v>12742.5</v>
      </c>
    </row>
    <row r="133" spans="1:9" x14ac:dyDescent="0.25">
      <c r="A133" s="1">
        <v>43033</v>
      </c>
      <c r="B133" t="s">
        <v>141</v>
      </c>
      <c r="C133" t="s">
        <v>24</v>
      </c>
      <c r="D133">
        <v>40137</v>
      </c>
      <c r="E133" t="s">
        <v>7</v>
      </c>
      <c r="F133">
        <v>-13379</v>
      </c>
      <c r="G133">
        <v>-13379</v>
      </c>
      <c r="H133">
        <v>-13379</v>
      </c>
      <c r="I133">
        <v>40137</v>
      </c>
    </row>
    <row r="134" spans="1:9" x14ac:dyDescent="0.25">
      <c r="A134" s="1">
        <v>43034</v>
      </c>
      <c r="B134" t="s">
        <v>142</v>
      </c>
      <c r="C134" t="s">
        <v>24</v>
      </c>
      <c r="D134">
        <v>236438</v>
      </c>
      <c r="E134" t="s">
        <v>7</v>
      </c>
      <c r="F134">
        <v>-59109.5</v>
      </c>
      <c r="G134">
        <v>-59109.5</v>
      </c>
      <c r="H134">
        <v>177328.5</v>
      </c>
      <c r="I134">
        <v>-59109.5</v>
      </c>
    </row>
    <row r="135" spans="1:9" x14ac:dyDescent="0.25">
      <c r="A135" s="1">
        <v>43034</v>
      </c>
      <c r="B135" t="s">
        <v>143</v>
      </c>
      <c r="C135" t="s">
        <v>99</v>
      </c>
      <c r="D135">
        <v>2935</v>
      </c>
      <c r="E135" t="s">
        <v>7</v>
      </c>
      <c r="F135">
        <v>-1467.5</v>
      </c>
      <c r="G135">
        <v>0</v>
      </c>
      <c r="H135">
        <v>1467.5</v>
      </c>
      <c r="I135">
        <v>0</v>
      </c>
    </row>
    <row r="136" spans="1:9" x14ac:dyDescent="0.25">
      <c r="A136" s="1">
        <v>43034</v>
      </c>
      <c r="B136" t="s">
        <v>144</v>
      </c>
      <c r="C136" t="s">
        <v>24</v>
      </c>
      <c r="D136">
        <v>2259</v>
      </c>
      <c r="E136" t="s">
        <v>7</v>
      </c>
      <c r="F136">
        <v>-564.75</v>
      </c>
      <c r="G136">
        <v>-564.75</v>
      </c>
      <c r="H136">
        <v>1694.25</v>
      </c>
      <c r="I136">
        <v>-564.75</v>
      </c>
    </row>
    <row r="137" spans="1:9" x14ac:dyDescent="0.25">
      <c r="A137" s="1">
        <v>43035</v>
      </c>
      <c r="B137" t="s">
        <v>115</v>
      </c>
      <c r="C137" t="s">
        <v>24</v>
      </c>
      <c r="D137">
        <v>5990</v>
      </c>
      <c r="E137" t="s">
        <v>7</v>
      </c>
      <c r="F137">
        <v>0</v>
      </c>
      <c r="G137">
        <v>-2995</v>
      </c>
      <c r="H137">
        <v>2995</v>
      </c>
      <c r="I137">
        <v>0</v>
      </c>
    </row>
    <row r="138" spans="1:9" x14ac:dyDescent="0.25">
      <c r="A138" s="1">
        <v>43036</v>
      </c>
      <c r="B138" t="s">
        <v>145</v>
      </c>
      <c r="C138" t="s">
        <v>99</v>
      </c>
      <c r="D138">
        <v>16374</v>
      </c>
      <c r="E138" t="s">
        <v>7</v>
      </c>
      <c r="F138">
        <v>-16374</v>
      </c>
      <c r="G138">
        <v>0</v>
      </c>
      <c r="H138">
        <v>16374</v>
      </c>
      <c r="I138">
        <v>0</v>
      </c>
    </row>
    <row r="139" spans="1:9" x14ac:dyDescent="0.25">
      <c r="A139" s="1">
        <v>43038</v>
      </c>
      <c r="B139" t="s">
        <v>52</v>
      </c>
      <c r="C139" t="s">
        <v>24</v>
      </c>
      <c r="D139">
        <v>20880</v>
      </c>
      <c r="E139" t="s">
        <v>7</v>
      </c>
      <c r="F139">
        <v>0</v>
      </c>
      <c r="G139">
        <v>-6960</v>
      </c>
      <c r="H139">
        <v>-6960</v>
      </c>
      <c r="I139">
        <v>13920</v>
      </c>
    </row>
    <row r="140" spans="1:9" x14ac:dyDescent="0.25">
      <c r="A140" s="1">
        <v>43039</v>
      </c>
      <c r="B140" t="s">
        <v>146</v>
      </c>
      <c r="C140" t="s">
        <v>24</v>
      </c>
      <c r="D140">
        <v>10204</v>
      </c>
      <c r="E140" t="s">
        <v>7</v>
      </c>
      <c r="F140">
        <v>-2551</v>
      </c>
      <c r="G140">
        <v>-2551</v>
      </c>
      <c r="H140">
        <v>7653</v>
      </c>
      <c r="I140">
        <v>-2551</v>
      </c>
    </row>
    <row r="141" spans="1:9" x14ac:dyDescent="0.25">
      <c r="A141" s="1">
        <v>43039</v>
      </c>
      <c r="B141" t="s">
        <v>147</v>
      </c>
      <c r="C141" t="s">
        <v>24</v>
      </c>
      <c r="D141">
        <v>6540</v>
      </c>
      <c r="E141" t="s">
        <v>7</v>
      </c>
      <c r="F141">
        <v>-1635</v>
      </c>
      <c r="G141">
        <v>-1635</v>
      </c>
      <c r="H141">
        <v>-1635</v>
      </c>
      <c r="I141">
        <v>4905</v>
      </c>
    </row>
    <row r="142" spans="1:9" x14ac:dyDescent="0.25">
      <c r="A142" s="1">
        <v>43039</v>
      </c>
      <c r="B142" t="s">
        <v>148</v>
      </c>
      <c r="C142" t="s">
        <v>24</v>
      </c>
      <c r="D142">
        <v>150000</v>
      </c>
      <c r="E142" t="s">
        <v>7</v>
      </c>
      <c r="F142">
        <v>-37500</v>
      </c>
      <c r="G142">
        <v>112500</v>
      </c>
      <c r="H142">
        <v>-37500</v>
      </c>
      <c r="I142">
        <v>-37500</v>
      </c>
    </row>
    <row r="143" spans="1:9" x14ac:dyDescent="0.25">
      <c r="A143" s="1">
        <v>43040</v>
      </c>
      <c r="B143" t="s">
        <v>149</v>
      </c>
      <c r="C143" t="s">
        <v>24</v>
      </c>
      <c r="D143">
        <v>2000</v>
      </c>
      <c r="E143" t="s">
        <v>7</v>
      </c>
      <c r="F143">
        <v>0</v>
      </c>
      <c r="G143">
        <v>2000</v>
      </c>
      <c r="H143">
        <v>-2000</v>
      </c>
      <c r="I143">
        <v>0</v>
      </c>
    </row>
    <row r="144" spans="1:9" x14ac:dyDescent="0.25">
      <c r="A144" s="1">
        <v>43042</v>
      </c>
      <c r="B144" t="s">
        <v>150</v>
      </c>
      <c r="C144" t="s">
        <v>24</v>
      </c>
      <c r="D144">
        <v>3651</v>
      </c>
      <c r="E144" t="s">
        <v>7</v>
      </c>
      <c r="F144">
        <v>-912.75</v>
      </c>
      <c r="G144">
        <v>-912.75</v>
      </c>
      <c r="H144">
        <v>2738.25</v>
      </c>
      <c r="I144">
        <v>-912.75</v>
      </c>
    </row>
    <row r="145" spans="1:9" x14ac:dyDescent="0.25">
      <c r="A145" s="1">
        <v>43044</v>
      </c>
      <c r="B145" t="s">
        <v>151</v>
      </c>
      <c r="C145" t="s">
        <v>97</v>
      </c>
      <c r="D145">
        <v>7600</v>
      </c>
      <c r="E145" t="s">
        <v>7</v>
      </c>
      <c r="F145">
        <v>-1900</v>
      </c>
      <c r="G145">
        <v>5700</v>
      </c>
      <c r="H145">
        <v>-1900</v>
      </c>
      <c r="I145">
        <v>-1900</v>
      </c>
    </row>
    <row r="146" spans="1:9" x14ac:dyDescent="0.25">
      <c r="A146" s="1">
        <v>43046</v>
      </c>
      <c r="B146" t="s">
        <v>152</v>
      </c>
      <c r="C146" t="s">
        <v>24</v>
      </c>
      <c r="D146">
        <v>55166</v>
      </c>
      <c r="E146" t="s">
        <v>7</v>
      </c>
      <c r="F146">
        <v>-13476.5</v>
      </c>
      <c r="G146">
        <v>-14736.5</v>
      </c>
      <c r="H146">
        <v>41689.5</v>
      </c>
      <c r="I146">
        <v>-13476.5</v>
      </c>
    </row>
    <row r="147" spans="1:9" x14ac:dyDescent="0.25">
      <c r="A147" s="1">
        <v>43046</v>
      </c>
      <c r="B147" t="s">
        <v>153</v>
      </c>
    </row>
    <row r="148" spans="1:9" x14ac:dyDescent="0.25">
      <c r="A148" s="1">
        <v>43050</v>
      </c>
      <c r="B148" t="s">
        <v>154</v>
      </c>
      <c r="C148" t="s">
        <v>99</v>
      </c>
      <c r="D148">
        <v>5442</v>
      </c>
      <c r="E148" t="s">
        <v>7</v>
      </c>
      <c r="F148">
        <v>-1088.5</v>
      </c>
      <c r="G148">
        <v>3265.5</v>
      </c>
      <c r="H148">
        <v>-1088.5</v>
      </c>
      <c r="I148">
        <v>-1088.5</v>
      </c>
    </row>
    <row r="149" spans="1:9" x14ac:dyDescent="0.25">
      <c r="A149" s="1">
        <v>43050</v>
      </c>
      <c r="B149" t="s">
        <v>155</v>
      </c>
      <c r="C149" t="s">
        <v>11</v>
      </c>
      <c r="D149">
        <v>30000</v>
      </c>
      <c r="E149" t="s">
        <v>7</v>
      </c>
      <c r="F149">
        <v>20000</v>
      </c>
      <c r="G149">
        <v>-10000</v>
      </c>
      <c r="H149">
        <v>-10000</v>
      </c>
      <c r="I149">
        <v>0</v>
      </c>
    </row>
    <row r="150" spans="1:9" x14ac:dyDescent="0.25">
      <c r="A150" s="1">
        <v>43052</v>
      </c>
      <c r="B150" t="s">
        <v>156</v>
      </c>
      <c r="C150" t="s">
        <v>24</v>
      </c>
      <c r="D150">
        <v>1340</v>
      </c>
      <c r="E150" t="s">
        <v>7</v>
      </c>
      <c r="F150">
        <v>0</v>
      </c>
      <c r="G150">
        <v>1340</v>
      </c>
      <c r="H150">
        <v>-1340</v>
      </c>
      <c r="I150">
        <v>0</v>
      </c>
    </row>
    <row r="151" spans="1:9" x14ac:dyDescent="0.25">
      <c r="A151" s="1">
        <v>43052</v>
      </c>
      <c r="B151" t="s">
        <v>157</v>
      </c>
      <c r="C151" t="s">
        <v>24</v>
      </c>
      <c r="D151">
        <v>7664</v>
      </c>
      <c r="E151" t="s">
        <v>7</v>
      </c>
      <c r="F151">
        <v>0</v>
      </c>
      <c r="G151">
        <v>0</v>
      </c>
      <c r="H151">
        <v>-7664</v>
      </c>
      <c r="I151">
        <v>7664</v>
      </c>
    </row>
    <row r="152" spans="1:9" x14ac:dyDescent="0.25">
      <c r="A152" s="1">
        <v>43052</v>
      </c>
      <c r="B152" t="s">
        <v>158</v>
      </c>
      <c r="C152" t="s">
        <v>24</v>
      </c>
      <c r="D152">
        <v>2336</v>
      </c>
      <c r="E152" t="s">
        <v>7</v>
      </c>
      <c r="F152">
        <v>2336</v>
      </c>
      <c r="G152">
        <v>0</v>
      </c>
      <c r="H152">
        <v>0</v>
      </c>
      <c r="I152">
        <v>-2336</v>
      </c>
    </row>
    <row r="153" spans="1:9" x14ac:dyDescent="0.25">
      <c r="A153" s="1">
        <v>43052</v>
      </c>
      <c r="B153" t="s">
        <v>159</v>
      </c>
      <c r="C153" t="s">
        <v>24</v>
      </c>
      <c r="D153">
        <v>7800</v>
      </c>
      <c r="E153" t="s">
        <v>7</v>
      </c>
      <c r="F153">
        <v>3900</v>
      </c>
      <c r="G153">
        <v>0</v>
      </c>
      <c r="H153">
        <v>-3900</v>
      </c>
      <c r="I153">
        <v>0</v>
      </c>
    </row>
    <row r="154" spans="1:9" x14ac:dyDescent="0.25">
      <c r="A154" s="1">
        <v>43052</v>
      </c>
      <c r="B154" t="s">
        <v>30</v>
      </c>
      <c r="C154" t="s">
        <v>29</v>
      </c>
      <c r="D154">
        <v>119681.17</v>
      </c>
      <c r="E154" t="s">
        <v>7</v>
      </c>
      <c r="F154">
        <v>119681.17</v>
      </c>
      <c r="G154">
        <v>-119681.17</v>
      </c>
      <c r="H154">
        <v>0</v>
      </c>
      <c r="I154">
        <v>0</v>
      </c>
    </row>
    <row r="155" spans="1:9" x14ac:dyDescent="0.25">
      <c r="A155" s="1">
        <v>43052</v>
      </c>
      <c r="B155" t="s">
        <v>109</v>
      </c>
      <c r="C155" t="s">
        <v>29</v>
      </c>
      <c r="D155">
        <v>31750.33</v>
      </c>
      <c r="E155" t="s">
        <v>7</v>
      </c>
      <c r="F155">
        <v>31750.33</v>
      </c>
      <c r="G155">
        <v>0</v>
      </c>
      <c r="H155">
        <v>-31750.33</v>
      </c>
      <c r="I155">
        <v>0</v>
      </c>
    </row>
    <row r="156" spans="1:9" x14ac:dyDescent="0.25">
      <c r="A156" s="1">
        <v>43054</v>
      </c>
      <c r="B156" t="s">
        <v>51</v>
      </c>
      <c r="C156" t="s">
        <v>24</v>
      </c>
      <c r="D156">
        <v>4685</v>
      </c>
      <c r="E156" t="s">
        <v>7</v>
      </c>
      <c r="F156">
        <v>3513.75</v>
      </c>
      <c r="G156">
        <v>-1171.25</v>
      </c>
      <c r="H156">
        <v>-1171.25</v>
      </c>
      <c r="I156">
        <v>-1171.25</v>
      </c>
    </row>
    <row r="157" spans="1:9" x14ac:dyDescent="0.25">
      <c r="A157" s="1">
        <v>43054</v>
      </c>
      <c r="B157" t="s">
        <v>140</v>
      </c>
      <c r="C157" t="s">
        <v>24</v>
      </c>
      <c r="D157">
        <v>16990</v>
      </c>
      <c r="E157" t="s">
        <v>7</v>
      </c>
      <c r="F157">
        <v>-4247.5</v>
      </c>
      <c r="G157">
        <v>-4247.5</v>
      </c>
      <c r="H157">
        <v>-4247.5</v>
      </c>
      <c r="I157">
        <v>12742.5</v>
      </c>
    </row>
    <row r="158" spans="1:9" x14ac:dyDescent="0.25">
      <c r="A158" s="1">
        <v>43054</v>
      </c>
      <c r="B158" t="s">
        <v>139</v>
      </c>
      <c r="C158" t="s">
        <v>24</v>
      </c>
      <c r="D158">
        <v>18870</v>
      </c>
      <c r="E158" t="s">
        <v>7</v>
      </c>
      <c r="F158">
        <v>-4717.5</v>
      </c>
      <c r="G158">
        <v>-4717.5</v>
      </c>
      <c r="H158">
        <v>-4717.5</v>
      </c>
      <c r="I158">
        <v>14152.5</v>
      </c>
    </row>
    <row r="159" spans="1:9" x14ac:dyDescent="0.25">
      <c r="A159" s="1">
        <v>43054</v>
      </c>
      <c r="B159" t="s">
        <v>160</v>
      </c>
      <c r="C159" t="s">
        <v>97</v>
      </c>
      <c r="D159">
        <v>5787</v>
      </c>
      <c r="E159" t="s">
        <v>7</v>
      </c>
      <c r="F159">
        <v>-1446.75</v>
      </c>
      <c r="G159">
        <v>-1446.75</v>
      </c>
      <c r="H159">
        <v>-1446.75</v>
      </c>
      <c r="I159">
        <v>4340.25</v>
      </c>
    </row>
    <row r="160" spans="1:9" x14ac:dyDescent="0.25">
      <c r="A160" s="1">
        <v>43054</v>
      </c>
      <c r="B160" t="s">
        <v>92</v>
      </c>
      <c r="C160" t="s">
        <v>24</v>
      </c>
      <c r="D160">
        <v>11700</v>
      </c>
      <c r="E160" t="s">
        <v>7</v>
      </c>
      <c r="F160">
        <v>-2925</v>
      </c>
      <c r="G160">
        <v>-2925</v>
      </c>
      <c r="H160">
        <v>-2925</v>
      </c>
      <c r="I160">
        <v>8775</v>
      </c>
    </row>
    <row r="161" spans="1:9" x14ac:dyDescent="0.25">
      <c r="A161" s="1">
        <v>43054</v>
      </c>
      <c r="B161" t="s">
        <v>161</v>
      </c>
      <c r="C161" t="s">
        <v>24</v>
      </c>
      <c r="D161">
        <v>60000</v>
      </c>
      <c r="E161" t="s">
        <v>7</v>
      </c>
      <c r="F161">
        <v>-60000</v>
      </c>
      <c r="G161">
        <v>0</v>
      </c>
      <c r="H161">
        <v>0</v>
      </c>
      <c r="I161">
        <v>60000</v>
      </c>
    </row>
    <row r="162" spans="1:9" x14ac:dyDescent="0.25">
      <c r="A162" s="1">
        <v>43054</v>
      </c>
      <c r="B162" t="s">
        <v>141</v>
      </c>
      <c r="C162" t="s">
        <v>24</v>
      </c>
      <c r="D162">
        <v>33660</v>
      </c>
      <c r="E162" t="s">
        <v>7</v>
      </c>
      <c r="F162">
        <v>-11220</v>
      </c>
      <c r="G162">
        <v>-11220</v>
      </c>
      <c r="H162">
        <v>-11220</v>
      </c>
      <c r="I162">
        <v>33660</v>
      </c>
    </row>
    <row r="163" spans="1:9" x14ac:dyDescent="0.25">
      <c r="A163" s="1">
        <v>43057</v>
      </c>
      <c r="B163" t="s">
        <v>162</v>
      </c>
      <c r="C163" t="s">
        <v>24</v>
      </c>
      <c r="D163">
        <v>3880</v>
      </c>
      <c r="E163" t="s">
        <v>7</v>
      </c>
      <c r="F163">
        <v>-970</v>
      </c>
      <c r="G163">
        <v>2910</v>
      </c>
      <c r="H163">
        <v>-970</v>
      </c>
      <c r="I163">
        <v>-970</v>
      </c>
    </row>
    <row r="164" spans="1:9" x14ac:dyDescent="0.25">
      <c r="A164" s="1">
        <v>43059</v>
      </c>
      <c r="B164" t="s">
        <v>163</v>
      </c>
      <c r="C164" t="s">
        <v>24</v>
      </c>
      <c r="D164">
        <v>21990</v>
      </c>
      <c r="E164" t="s">
        <v>7</v>
      </c>
      <c r="F164">
        <v>0</v>
      </c>
      <c r="G164">
        <v>-7330</v>
      </c>
      <c r="H164">
        <v>14660</v>
      </c>
      <c r="I164">
        <v>-7330</v>
      </c>
    </row>
    <row r="165" spans="1:9" x14ac:dyDescent="0.25">
      <c r="A165" s="1">
        <v>43059</v>
      </c>
      <c r="B165" t="s">
        <v>164</v>
      </c>
      <c r="C165" t="s">
        <v>24</v>
      </c>
      <c r="D165">
        <v>9000</v>
      </c>
      <c r="E165" t="s">
        <v>7</v>
      </c>
      <c r="F165">
        <v>-9000</v>
      </c>
      <c r="G165">
        <v>9000</v>
      </c>
      <c r="H165">
        <v>0</v>
      </c>
      <c r="I165">
        <v>0</v>
      </c>
    </row>
    <row r="166" spans="1:9" x14ac:dyDescent="0.25">
      <c r="A166" s="1">
        <v>43059</v>
      </c>
      <c r="B166" t="s">
        <v>137</v>
      </c>
      <c r="C166" t="s">
        <v>99</v>
      </c>
      <c r="D166">
        <v>2009</v>
      </c>
      <c r="E166" t="s">
        <v>7</v>
      </c>
      <c r="F166">
        <v>-2009</v>
      </c>
      <c r="G166">
        <v>0</v>
      </c>
      <c r="H166">
        <v>2009</v>
      </c>
      <c r="I166">
        <v>0</v>
      </c>
    </row>
    <row r="167" spans="1:9" x14ac:dyDescent="0.25">
      <c r="A167" s="1">
        <v>43060</v>
      </c>
      <c r="B167" t="s">
        <v>165</v>
      </c>
      <c r="C167" t="s">
        <v>24</v>
      </c>
      <c r="D167">
        <v>6140</v>
      </c>
      <c r="E167" t="s">
        <v>7</v>
      </c>
      <c r="F167">
        <v>-6140</v>
      </c>
      <c r="G167">
        <v>6140</v>
      </c>
      <c r="H167">
        <v>0</v>
      </c>
      <c r="I167">
        <v>0</v>
      </c>
    </row>
    <row r="168" spans="1:9" x14ac:dyDescent="0.25">
      <c r="A168" s="1">
        <v>43060</v>
      </c>
      <c r="B168" t="s">
        <v>51</v>
      </c>
      <c r="C168" t="s">
        <v>24</v>
      </c>
      <c r="D168">
        <v>14826</v>
      </c>
      <c r="E168" t="s">
        <v>7</v>
      </c>
      <c r="F168">
        <v>-3706.5</v>
      </c>
      <c r="G168">
        <v>11119.5</v>
      </c>
      <c r="H168">
        <v>-3706.5</v>
      </c>
      <c r="I168">
        <v>-3706.5</v>
      </c>
    </row>
    <row r="169" spans="1:9" x14ac:dyDescent="0.25">
      <c r="A169" s="1">
        <v>43060</v>
      </c>
      <c r="B169" t="s">
        <v>166</v>
      </c>
      <c r="C169" t="s">
        <v>24</v>
      </c>
      <c r="D169">
        <v>2890</v>
      </c>
      <c r="E169" t="s">
        <v>7</v>
      </c>
      <c r="F169">
        <v>-722.5</v>
      </c>
      <c r="G169">
        <v>-722.5</v>
      </c>
      <c r="H169">
        <v>-722.5</v>
      </c>
      <c r="I169">
        <v>2167.5</v>
      </c>
    </row>
    <row r="170" spans="1:9" x14ac:dyDescent="0.25">
      <c r="A170" s="1">
        <v>43062</v>
      </c>
      <c r="B170" t="s">
        <v>167</v>
      </c>
      <c r="C170" t="s">
        <v>24</v>
      </c>
      <c r="D170">
        <v>232080</v>
      </c>
      <c r="E170" t="s">
        <v>7</v>
      </c>
      <c r="F170">
        <v>-58020</v>
      </c>
      <c r="G170">
        <v>-58020</v>
      </c>
      <c r="H170">
        <v>174060</v>
      </c>
      <c r="I170">
        <v>-58020</v>
      </c>
    </row>
    <row r="171" spans="1:9" x14ac:dyDescent="0.25">
      <c r="A171" s="1">
        <v>43063</v>
      </c>
      <c r="B171" t="s">
        <v>168</v>
      </c>
      <c r="C171" t="s">
        <v>24</v>
      </c>
      <c r="D171">
        <v>4000</v>
      </c>
      <c r="E171" t="s">
        <v>7</v>
      </c>
      <c r="F171">
        <v>4000</v>
      </c>
      <c r="G171">
        <v>0</v>
      </c>
      <c r="H171">
        <v>-4000</v>
      </c>
      <c r="I171">
        <v>0</v>
      </c>
    </row>
    <row r="172" spans="1:9" x14ac:dyDescent="0.25">
      <c r="A172" s="1">
        <v>43063</v>
      </c>
      <c r="B172" t="s">
        <v>169</v>
      </c>
      <c r="C172" t="s">
        <v>24</v>
      </c>
      <c r="D172">
        <v>27795</v>
      </c>
      <c r="E172" t="s">
        <v>7</v>
      </c>
      <c r="F172">
        <v>-6948.75</v>
      </c>
      <c r="G172">
        <v>-6948.75</v>
      </c>
      <c r="H172">
        <v>-6948.75</v>
      </c>
      <c r="I172">
        <v>20846.25</v>
      </c>
    </row>
    <row r="173" spans="1:9" x14ac:dyDescent="0.25">
      <c r="A173" s="1">
        <v>43063</v>
      </c>
      <c r="B173" t="s">
        <v>170</v>
      </c>
      <c r="C173" t="s">
        <v>24</v>
      </c>
      <c r="D173">
        <v>6960</v>
      </c>
      <c r="E173" t="s">
        <v>7</v>
      </c>
      <c r="F173">
        <v>-1740</v>
      </c>
      <c r="G173">
        <v>5220</v>
      </c>
      <c r="H173">
        <v>-1740</v>
      </c>
      <c r="I173">
        <v>-1740</v>
      </c>
    </row>
    <row r="174" spans="1:9" x14ac:dyDescent="0.25">
      <c r="A174" s="1">
        <v>43063</v>
      </c>
      <c r="B174" t="s">
        <v>171</v>
      </c>
      <c r="C174" t="s">
        <v>24</v>
      </c>
      <c r="D174">
        <v>40254</v>
      </c>
      <c r="E174" t="s">
        <v>7</v>
      </c>
      <c r="F174">
        <v>30190.5</v>
      </c>
      <c r="G174">
        <v>-10063.5</v>
      </c>
      <c r="H174">
        <v>-10063.5</v>
      </c>
      <c r="I174">
        <v>-10063.5</v>
      </c>
    </row>
    <row r="175" spans="1:9" x14ac:dyDescent="0.25">
      <c r="A175" s="1">
        <v>43065</v>
      </c>
      <c r="B175" t="s">
        <v>172</v>
      </c>
      <c r="C175" t="s">
        <v>24</v>
      </c>
      <c r="D175">
        <v>1200</v>
      </c>
      <c r="E175" t="s">
        <v>7</v>
      </c>
      <c r="F175">
        <v>-1200</v>
      </c>
      <c r="G175">
        <v>1200</v>
      </c>
      <c r="H175">
        <v>0</v>
      </c>
      <c r="I175">
        <v>0</v>
      </c>
    </row>
    <row r="176" spans="1:9" x14ac:dyDescent="0.25">
      <c r="A176" s="1">
        <v>43066</v>
      </c>
      <c r="B176" t="s">
        <v>173</v>
      </c>
      <c r="C176" t="s">
        <v>24</v>
      </c>
      <c r="D176">
        <v>28500</v>
      </c>
      <c r="E176" t="s">
        <v>7</v>
      </c>
      <c r="F176">
        <v>-14250</v>
      </c>
      <c r="G176">
        <v>0</v>
      </c>
      <c r="H176">
        <v>14250</v>
      </c>
      <c r="I176">
        <v>0</v>
      </c>
    </row>
    <row r="177" spans="1:9" x14ac:dyDescent="0.25">
      <c r="A177" s="1">
        <v>43067</v>
      </c>
      <c r="B177" t="s">
        <v>174</v>
      </c>
      <c r="C177" t="s">
        <v>24</v>
      </c>
      <c r="D177">
        <v>120000</v>
      </c>
      <c r="E177" t="s">
        <v>7</v>
      </c>
      <c r="F177">
        <v>-30000</v>
      </c>
      <c r="G177">
        <v>90000</v>
      </c>
      <c r="H177">
        <v>-30000</v>
      </c>
      <c r="I177">
        <v>-30000</v>
      </c>
    </row>
    <row r="178" spans="1:9" x14ac:dyDescent="0.25">
      <c r="A178" s="1">
        <v>43067</v>
      </c>
      <c r="B178" t="s">
        <v>166</v>
      </c>
      <c r="C178" t="s">
        <v>24</v>
      </c>
      <c r="D178">
        <v>2890</v>
      </c>
      <c r="E178" t="s">
        <v>7</v>
      </c>
      <c r="F178">
        <v>-722.5</v>
      </c>
      <c r="G178">
        <v>-722.5</v>
      </c>
      <c r="H178">
        <v>-722.5</v>
      </c>
      <c r="I178">
        <v>2167.5</v>
      </c>
    </row>
    <row r="179" spans="1:9" x14ac:dyDescent="0.25">
      <c r="A179" s="1">
        <v>43069</v>
      </c>
      <c r="B179" t="s">
        <v>175</v>
      </c>
      <c r="C179" t="s">
        <v>24</v>
      </c>
      <c r="D179">
        <v>13880</v>
      </c>
      <c r="E179" t="s">
        <v>7</v>
      </c>
      <c r="F179">
        <v>-3470</v>
      </c>
      <c r="G179">
        <v>-3470</v>
      </c>
      <c r="H179">
        <v>-3470</v>
      </c>
      <c r="I179">
        <v>10410</v>
      </c>
    </row>
    <row r="180" spans="1:9" x14ac:dyDescent="0.25">
      <c r="A180" s="1">
        <v>43071</v>
      </c>
      <c r="B180" t="s">
        <v>176</v>
      </c>
      <c r="C180" t="s">
        <v>99</v>
      </c>
      <c r="D180">
        <v>3439</v>
      </c>
      <c r="E180" t="s">
        <v>7</v>
      </c>
      <c r="F180">
        <v>-1719.5</v>
      </c>
      <c r="G180">
        <v>0</v>
      </c>
      <c r="H180">
        <v>1719.5</v>
      </c>
      <c r="I180">
        <v>0</v>
      </c>
    </row>
    <row r="181" spans="1:9" x14ac:dyDescent="0.25">
      <c r="A181" s="1">
        <v>43071</v>
      </c>
      <c r="B181" t="s">
        <v>176</v>
      </c>
      <c r="C181" t="s">
        <v>99</v>
      </c>
      <c r="D181">
        <v>3439</v>
      </c>
      <c r="E181" t="s">
        <v>7</v>
      </c>
      <c r="F181">
        <v>-1719.5</v>
      </c>
      <c r="G181">
        <v>0</v>
      </c>
      <c r="H181">
        <v>1719.5</v>
      </c>
      <c r="I181">
        <v>0</v>
      </c>
    </row>
    <row r="182" spans="1:9" x14ac:dyDescent="0.25">
      <c r="A182" s="1">
        <v>43071</v>
      </c>
      <c r="B182" t="s">
        <v>176</v>
      </c>
      <c r="C182" t="s">
        <v>99</v>
      </c>
      <c r="D182">
        <v>3439</v>
      </c>
      <c r="E182" t="s">
        <v>7</v>
      </c>
      <c r="F182">
        <v>-1719.5</v>
      </c>
      <c r="G182">
        <v>0</v>
      </c>
      <c r="H182">
        <v>1719.5</v>
      </c>
      <c r="I182">
        <v>0</v>
      </c>
    </row>
    <row r="183" spans="1:9" x14ac:dyDescent="0.25">
      <c r="A183" s="1">
        <v>43071</v>
      </c>
      <c r="B183" t="s">
        <v>177</v>
      </c>
      <c r="C183" t="s">
        <v>99</v>
      </c>
      <c r="D183">
        <v>12772</v>
      </c>
      <c r="E183" t="s">
        <v>7</v>
      </c>
      <c r="F183">
        <v>-6386</v>
      </c>
      <c r="G183">
        <v>0</v>
      </c>
      <c r="H183">
        <v>6386</v>
      </c>
      <c r="I183">
        <v>0</v>
      </c>
    </row>
    <row r="184" spans="1:9" x14ac:dyDescent="0.25">
      <c r="A184" s="1">
        <v>43072</v>
      </c>
      <c r="B184" t="s">
        <v>178</v>
      </c>
      <c r="C184" t="s">
        <v>24</v>
      </c>
      <c r="D184">
        <v>6000</v>
      </c>
      <c r="E184" t="s">
        <v>7</v>
      </c>
      <c r="F184">
        <v>-3000</v>
      </c>
      <c r="G184">
        <v>0</v>
      </c>
      <c r="H184">
        <v>3000</v>
      </c>
      <c r="I184">
        <v>0</v>
      </c>
    </row>
    <row r="185" spans="1:9" x14ac:dyDescent="0.25">
      <c r="A185" s="1">
        <v>43072</v>
      </c>
      <c r="B185" t="s">
        <v>179</v>
      </c>
      <c r="C185" t="s">
        <v>24</v>
      </c>
      <c r="D185">
        <v>2000</v>
      </c>
      <c r="E185" t="s">
        <v>7</v>
      </c>
      <c r="F185">
        <v>0</v>
      </c>
      <c r="G185">
        <v>2000</v>
      </c>
      <c r="H185">
        <v>-2000</v>
      </c>
      <c r="I185">
        <v>0</v>
      </c>
    </row>
    <row r="186" spans="1:9" x14ac:dyDescent="0.25">
      <c r="A186" s="1">
        <v>43073</v>
      </c>
      <c r="B186" t="s">
        <v>180</v>
      </c>
      <c r="C186" t="s">
        <v>24</v>
      </c>
      <c r="D186">
        <v>5755</v>
      </c>
      <c r="E186" t="s">
        <v>7</v>
      </c>
      <c r="F186">
        <v>-1438.75</v>
      </c>
      <c r="G186">
        <v>-1438.75</v>
      </c>
      <c r="H186">
        <v>4316.25</v>
      </c>
      <c r="I186">
        <v>-1438.75</v>
      </c>
    </row>
    <row r="187" spans="1:9" x14ac:dyDescent="0.25">
      <c r="A187" s="1">
        <v>43075</v>
      </c>
      <c r="B187" t="s">
        <v>181</v>
      </c>
      <c r="C187" t="s">
        <v>24</v>
      </c>
      <c r="D187">
        <v>16200</v>
      </c>
      <c r="E187" t="s">
        <v>7</v>
      </c>
      <c r="F187">
        <v>-5400</v>
      </c>
      <c r="G187">
        <v>-5400</v>
      </c>
      <c r="H187">
        <v>-5400</v>
      </c>
      <c r="I187">
        <v>16200</v>
      </c>
    </row>
    <row r="188" spans="1:9" x14ac:dyDescent="0.25">
      <c r="A188" s="1">
        <v>43080</v>
      </c>
      <c r="B188" t="s">
        <v>51</v>
      </c>
      <c r="C188" t="s">
        <v>24</v>
      </c>
      <c r="D188">
        <v>7466</v>
      </c>
      <c r="E188" t="s">
        <v>7</v>
      </c>
      <c r="F188">
        <v>5599.5</v>
      </c>
      <c r="G188">
        <v>-1866.5</v>
      </c>
      <c r="H188">
        <v>-1866.5</v>
      </c>
      <c r="I188">
        <v>-1866.5</v>
      </c>
    </row>
    <row r="189" spans="1:9" x14ac:dyDescent="0.25">
      <c r="A189" s="1">
        <v>43080</v>
      </c>
      <c r="B189" t="s">
        <v>79</v>
      </c>
      <c r="C189" t="s">
        <v>24</v>
      </c>
      <c r="D189">
        <v>15742</v>
      </c>
      <c r="E189" t="s">
        <v>7</v>
      </c>
      <c r="F189">
        <v>0</v>
      </c>
      <c r="G189">
        <v>0</v>
      </c>
      <c r="H189">
        <v>7871</v>
      </c>
      <c r="I189">
        <v>-7871</v>
      </c>
    </row>
    <row r="190" spans="1:9" x14ac:dyDescent="0.25">
      <c r="A190" s="1">
        <v>43080</v>
      </c>
      <c r="B190" t="s">
        <v>182</v>
      </c>
      <c r="C190" t="s">
        <v>24</v>
      </c>
      <c r="D190">
        <v>6375</v>
      </c>
      <c r="E190" t="s">
        <v>7</v>
      </c>
      <c r="F190">
        <v>-2125</v>
      </c>
      <c r="G190">
        <v>-2125</v>
      </c>
      <c r="H190">
        <v>4250</v>
      </c>
      <c r="I190">
        <v>0</v>
      </c>
    </row>
    <row r="191" spans="1:9" x14ac:dyDescent="0.25">
      <c r="A191" s="1">
        <v>43080</v>
      </c>
      <c r="B191" t="s">
        <v>183</v>
      </c>
      <c r="C191" t="s">
        <v>99</v>
      </c>
      <c r="D191">
        <v>3235</v>
      </c>
      <c r="E191" t="s">
        <v>7</v>
      </c>
      <c r="F191">
        <v>-1617.5</v>
      </c>
      <c r="G191">
        <v>0</v>
      </c>
      <c r="H191">
        <v>1617.5</v>
      </c>
      <c r="I191">
        <v>0</v>
      </c>
    </row>
    <row r="192" spans="1:9" x14ac:dyDescent="0.25">
      <c r="A192" s="1">
        <v>43080</v>
      </c>
      <c r="B192" t="s">
        <v>184</v>
      </c>
      <c r="C192" t="s">
        <v>24</v>
      </c>
      <c r="D192">
        <v>3690</v>
      </c>
      <c r="E192" t="s">
        <v>7</v>
      </c>
      <c r="F192">
        <v>-922.5</v>
      </c>
      <c r="G192">
        <v>-922.5</v>
      </c>
      <c r="H192">
        <v>2767.5</v>
      </c>
      <c r="I192">
        <v>-922.5</v>
      </c>
    </row>
    <row r="193" spans="1:9" x14ac:dyDescent="0.25">
      <c r="A193" s="1">
        <v>43081</v>
      </c>
      <c r="B193" t="s">
        <v>185</v>
      </c>
      <c r="C193" t="s">
        <v>59</v>
      </c>
      <c r="D193">
        <v>9770</v>
      </c>
      <c r="E193" t="s">
        <v>7</v>
      </c>
      <c r="F193">
        <v>-3256.66</v>
      </c>
      <c r="G193">
        <v>0</v>
      </c>
      <c r="H193">
        <v>-3256.67</v>
      </c>
      <c r="I193">
        <v>6513.33</v>
      </c>
    </row>
    <row r="194" spans="1:9" x14ac:dyDescent="0.25">
      <c r="A194" s="1">
        <v>43085</v>
      </c>
      <c r="B194" t="s">
        <v>186</v>
      </c>
      <c r="C194" t="s">
        <v>24</v>
      </c>
      <c r="D194">
        <v>3145</v>
      </c>
      <c r="E194" t="s">
        <v>7</v>
      </c>
      <c r="F194">
        <v>-3145</v>
      </c>
      <c r="G194">
        <v>0</v>
      </c>
      <c r="H194">
        <v>3145</v>
      </c>
      <c r="I194">
        <v>0</v>
      </c>
    </row>
    <row r="195" spans="1:9" x14ac:dyDescent="0.25">
      <c r="A195" s="1">
        <v>43085</v>
      </c>
      <c r="B195" t="s">
        <v>186</v>
      </c>
      <c r="C195" t="s">
        <v>24</v>
      </c>
      <c r="D195">
        <v>3145</v>
      </c>
      <c r="E195" t="s">
        <v>7</v>
      </c>
      <c r="F195">
        <v>0</v>
      </c>
      <c r="G195">
        <v>0</v>
      </c>
      <c r="H195">
        <v>3145</v>
      </c>
      <c r="I195">
        <v>-3145</v>
      </c>
    </row>
    <row r="196" spans="1:9" x14ac:dyDescent="0.25">
      <c r="A196" s="1">
        <v>43085</v>
      </c>
      <c r="B196" t="s">
        <v>114</v>
      </c>
      <c r="C196" t="s">
        <v>24</v>
      </c>
      <c r="D196">
        <v>7500</v>
      </c>
      <c r="E196" t="s">
        <v>7</v>
      </c>
      <c r="F196">
        <v>-3750</v>
      </c>
      <c r="G196">
        <v>0</v>
      </c>
      <c r="H196">
        <v>3750</v>
      </c>
      <c r="I196">
        <v>0</v>
      </c>
    </row>
    <row r="197" spans="1:9" x14ac:dyDescent="0.25">
      <c r="A197" s="1">
        <v>43085</v>
      </c>
      <c r="B197" t="s">
        <v>187</v>
      </c>
      <c r="C197" t="s">
        <v>24</v>
      </c>
      <c r="D197">
        <v>7890</v>
      </c>
      <c r="E197" t="s">
        <v>7</v>
      </c>
      <c r="F197">
        <v>-1972.5</v>
      </c>
      <c r="G197">
        <v>5917.5</v>
      </c>
      <c r="H197">
        <v>-1972.5</v>
      </c>
      <c r="I197">
        <v>-1972.5</v>
      </c>
    </row>
    <row r="198" spans="1:9" x14ac:dyDescent="0.25">
      <c r="A198" s="1">
        <v>43085</v>
      </c>
      <c r="B198" t="s">
        <v>188</v>
      </c>
      <c r="C198" t="s">
        <v>24</v>
      </c>
      <c r="D198">
        <v>20152</v>
      </c>
      <c r="E198" t="s">
        <v>7</v>
      </c>
      <c r="F198">
        <v>10076</v>
      </c>
      <c r="G198">
        <v>0</v>
      </c>
      <c r="H198">
        <v>-10076</v>
      </c>
      <c r="I198">
        <v>0</v>
      </c>
    </row>
    <row r="199" spans="1:9" x14ac:dyDescent="0.25">
      <c r="A199" s="1">
        <v>43086</v>
      </c>
      <c r="B199" t="s">
        <v>114</v>
      </c>
      <c r="C199" t="s">
        <v>24</v>
      </c>
      <c r="D199">
        <v>5400</v>
      </c>
      <c r="E199" t="s">
        <v>7</v>
      </c>
      <c r="F199">
        <v>-2700</v>
      </c>
      <c r="G199">
        <v>0</v>
      </c>
      <c r="H199">
        <v>2700</v>
      </c>
      <c r="I199">
        <v>0</v>
      </c>
    </row>
    <row r="200" spans="1:9" x14ac:dyDescent="0.25">
      <c r="A200" s="1">
        <v>43087</v>
      </c>
      <c r="B200" t="s">
        <v>189</v>
      </c>
      <c r="C200" t="s">
        <v>24</v>
      </c>
      <c r="D200">
        <v>6400</v>
      </c>
      <c r="E200" t="s">
        <v>7</v>
      </c>
      <c r="F200">
        <v>-6400</v>
      </c>
      <c r="G200">
        <v>6400</v>
      </c>
      <c r="H200">
        <v>0</v>
      </c>
      <c r="I200">
        <v>0</v>
      </c>
    </row>
    <row r="201" spans="1:9" x14ac:dyDescent="0.25">
      <c r="A201" s="1">
        <v>43087</v>
      </c>
      <c r="B201" t="s">
        <v>152</v>
      </c>
      <c r="C201" t="s">
        <v>24</v>
      </c>
      <c r="D201">
        <v>45995</v>
      </c>
      <c r="E201" t="s">
        <v>7</v>
      </c>
      <c r="F201">
        <v>-11498.75</v>
      </c>
      <c r="G201">
        <v>34496.25</v>
      </c>
      <c r="H201">
        <v>-11498.75</v>
      </c>
      <c r="I201">
        <v>-11498.75</v>
      </c>
    </row>
    <row r="202" spans="1:9" x14ac:dyDescent="0.25">
      <c r="A202" s="1">
        <v>43087</v>
      </c>
      <c r="B202" t="s">
        <v>190</v>
      </c>
      <c r="C202" t="s">
        <v>24</v>
      </c>
      <c r="D202">
        <v>5218</v>
      </c>
      <c r="E202" t="s">
        <v>7</v>
      </c>
      <c r="F202">
        <v>-2609</v>
      </c>
      <c r="G202">
        <v>0</v>
      </c>
      <c r="H202">
        <v>2609</v>
      </c>
      <c r="I202">
        <v>0</v>
      </c>
    </row>
    <row r="203" spans="1:9" x14ac:dyDescent="0.25">
      <c r="A203" s="1">
        <v>43087</v>
      </c>
      <c r="B203" t="s">
        <v>191</v>
      </c>
      <c r="C203" t="s">
        <v>24</v>
      </c>
      <c r="D203">
        <v>7464</v>
      </c>
      <c r="E203" t="s">
        <v>7</v>
      </c>
      <c r="F203">
        <v>7464</v>
      </c>
      <c r="G203">
        <v>0</v>
      </c>
      <c r="H203">
        <v>-7464</v>
      </c>
      <c r="I203">
        <v>0</v>
      </c>
    </row>
    <row r="204" spans="1:9" x14ac:dyDescent="0.25">
      <c r="A204" s="1">
        <v>43089</v>
      </c>
      <c r="B204" t="s">
        <v>140</v>
      </c>
      <c r="C204" t="s">
        <v>24</v>
      </c>
      <c r="D204">
        <v>20990</v>
      </c>
      <c r="E204" t="s">
        <v>7</v>
      </c>
      <c r="F204">
        <v>-5247.5</v>
      </c>
      <c r="G204">
        <v>-5247.5</v>
      </c>
      <c r="H204">
        <v>-5247.5</v>
      </c>
      <c r="I204">
        <v>15742.5</v>
      </c>
    </row>
    <row r="205" spans="1:9" x14ac:dyDescent="0.25">
      <c r="A205" s="1">
        <v>43089</v>
      </c>
      <c r="B205" t="s">
        <v>141</v>
      </c>
      <c r="C205" t="s">
        <v>24</v>
      </c>
      <c r="D205">
        <v>33660</v>
      </c>
      <c r="E205" t="s">
        <v>7</v>
      </c>
      <c r="F205">
        <v>-11220</v>
      </c>
      <c r="G205">
        <v>-11220</v>
      </c>
      <c r="H205">
        <v>-11220</v>
      </c>
      <c r="I205">
        <v>33660</v>
      </c>
    </row>
    <row r="206" spans="1:9" x14ac:dyDescent="0.25">
      <c r="A206" s="1">
        <v>43089</v>
      </c>
      <c r="B206" t="s">
        <v>192</v>
      </c>
      <c r="C206" t="s">
        <v>24</v>
      </c>
      <c r="D206">
        <v>11250</v>
      </c>
      <c r="E206" t="s">
        <v>7</v>
      </c>
      <c r="F206">
        <v>-2812.5</v>
      </c>
      <c r="G206">
        <v>-2812.5</v>
      </c>
      <c r="H206">
        <v>-2812.5</v>
      </c>
      <c r="I206">
        <v>8437.5</v>
      </c>
    </row>
    <row r="207" spans="1:9" x14ac:dyDescent="0.25">
      <c r="A207" s="1">
        <v>43089</v>
      </c>
      <c r="B207" t="s">
        <v>139</v>
      </c>
      <c r="C207" t="s">
        <v>24</v>
      </c>
      <c r="D207">
        <v>18120</v>
      </c>
      <c r="E207" t="s">
        <v>7</v>
      </c>
      <c r="F207">
        <v>-4530</v>
      </c>
      <c r="G207">
        <v>-4530</v>
      </c>
      <c r="H207">
        <v>-4530</v>
      </c>
      <c r="I207">
        <v>13590</v>
      </c>
    </row>
    <row r="208" spans="1:9" x14ac:dyDescent="0.25">
      <c r="A208" s="1">
        <v>43089</v>
      </c>
      <c r="B208" t="s">
        <v>178</v>
      </c>
      <c r="C208" t="s">
        <v>24</v>
      </c>
      <c r="D208">
        <v>20000</v>
      </c>
      <c r="E208" t="s">
        <v>7</v>
      </c>
      <c r="F208">
        <v>-20000</v>
      </c>
      <c r="G208">
        <v>0</v>
      </c>
      <c r="H208">
        <v>0</v>
      </c>
      <c r="I208">
        <v>20000</v>
      </c>
    </row>
    <row r="209" spans="1:9" x14ac:dyDescent="0.25">
      <c r="A209" s="1">
        <v>43089</v>
      </c>
      <c r="B209" t="s">
        <v>178</v>
      </c>
      <c r="C209" t="s">
        <v>24</v>
      </c>
      <c r="D209">
        <v>20000</v>
      </c>
      <c r="E209" t="s">
        <v>7</v>
      </c>
      <c r="F209">
        <v>0</v>
      </c>
      <c r="G209">
        <v>-20000</v>
      </c>
      <c r="H209">
        <v>20000</v>
      </c>
      <c r="I209">
        <v>0</v>
      </c>
    </row>
    <row r="210" spans="1:9" x14ac:dyDescent="0.25">
      <c r="A210" s="1">
        <v>43089</v>
      </c>
      <c r="B210" t="s">
        <v>193</v>
      </c>
      <c r="C210" t="s">
        <v>24</v>
      </c>
      <c r="D210">
        <v>208909</v>
      </c>
      <c r="E210" t="s">
        <v>7</v>
      </c>
      <c r="F210">
        <v>156681.75</v>
      </c>
      <c r="G210">
        <v>-52227.25</v>
      </c>
      <c r="H210">
        <v>-52227.25</v>
      </c>
      <c r="I210">
        <v>-52227.25</v>
      </c>
    </row>
    <row r="211" spans="1:9" x14ac:dyDescent="0.25">
      <c r="A211" s="1">
        <v>43091</v>
      </c>
      <c r="B211" t="s">
        <v>194</v>
      </c>
      <c r="C211" t="s">
        <v>24</v>
      </c>
      <c r="D211">
        <v>990</v>
      </c>
      <c r="E211" t="s">
        <v>7</v>
      </c>
      <c r="F211">
        <v>-247.5</v>
      </c>
      <c r="G211">
        <v>-247.5</v>
      </c>
      <c r="H211">
        <v>742.5</v>
      </c>
      <c r="I211">
        <v>-247.5</v>
      </c>
    </row>
    <row r="212" spans="1:9" x14ac:dyDescent="0.25">
      <c r="A212" s="1">
        <v>43091</v>
      </c>
      <c r="B212" t="s">
        <v>19</v>
      </c>
      <c r="C212" t="s">
        <v>24</v>
      </c>
      <c r="D212">
        <v>10725</v>
      </c>
      <c r="E212" t="s">
        <v>7</v>
      </c>
      <c r="F212">
        <v>-2681.25</v>
      </c>
      <c r="G212">
        <v>-2681.25</v>
      </c>
      <c r="H212">
        <v>-2681.25</v>
      </c>
      <c r="I212">
        <v>8043.75</v>
      </c>
    </row>
    <row r="213" spans="1:9" x14ac:dyDescent="0.25">
      <c r="A213" s="1">
        <v>43091</v>
      </c>
      <c r="B213" t="s">
        <v>195</v>
      </c>
      <c r="C213" t="s">
        <v>24</v>
      </c>
      <c r="D213">
        <v>2290</v>
      </c>
      <c r="E213" t="s">
        <v>7</v>
      </c>
      <c r="F213">
        <v>0</v>
      </c>
      <c r="G213">
        <v>-2290</v>
      </c>
      <c r="H213">
        <v>0</v>
      </c>
      <c r="I213">
        <v>2290</v>
      </c>
    </row>
    <row r="214" spans="1:9" x14ac:dyDescent="0.25">
      <c r="A214" s="1">
        <v>43091</v>
      </c>
      <c r="B214" t="s">
        <v>196</v>
      </c>
      <c r="C214" t="s">
        <v>24</v>
      </c>
      <c r="D214">
        <v>35000</v>
      </c>
      <c r="E214" t="s">
        <v>7</v>
      </c>
      <c r="F214">
        <v>0</v>
      </c>
      <c r="G214">
        <v>0</v>
      </c>
      <c r="H214">
        <v>35000</v>
      </c>
      <c r="I214">
        <v>-35000</v>
      </c>
    </row>
    <row r="215" spans="1:9" x14ac:dyDescent="0.25">
      <c r="A215" s="1">
        <v>43092</v>
      </c>
      <c r="B215" t="s">
        <v>197</v>
      </c>
      <c r="C215" t="s">
        <v>24</v>
      </c>
      <c r="D215">
        <v>4590</v>
      </c>
      <c r="E215" t="s">
        <v>7</v>
      </c>
      <c r="F215">
        <v>0</v>
      </c>
      <c r="G215">
        <v>2295</v>
      </c>
      <c r="H215">
        <v>-2295</v>
      </c>
      <c r="I215">
        <v>0</v>
      </c>
    </row>
    <row r="216" spans="1:9" x14ac:dyDescent="0.25">
      <c r="A216" s="1">
        <v>43095</v>
      </c>
      <c r="B216" t="s">
        <v>198</v>
      </c>
      <c r="C216" t="s">
        <v>99</v>
      </c>
      <c r="D216">
        <v>16000</v>
      </c>
      <c r="E216" t="s">
        <v>7</v>
      </c>
      <c r="F216">
        <v>8000</v>
      </c>
      <c r="G216">
        <v>0</v>
      </c>
      <c r="H216">
        <v>-8000</v>
      </c>
      <c r="I216">
        <v>0</v>
      </c>
    </row>
    <row r="217" spans="1:9" x14ac:dyDescent="0.25">
      <c r="A217" s="1">
        <v>43095</v>
      </c>
      <c r="B217" t="s">
        <v>199</v>
      </c>
      <c r="C217" t="s">
        <v>24</v>
      </c>
      <c r="D217">
        <v>10000</v>
      </c>
      <c r="E217" t="s">
        <v>7</v>
      </c>
      <c r="F217">
        <v>10000</v>
      </c>
      <c r="G217">
        <v>0</v>
      </c>
      <c r="H217">
        <v>-10000</v>
      </c>
      <c r="I217">
        <v>0</v>
      </c>
    </row>
    <row r="218" spans="1:9" x14ac:dyDescent="0.25">
      <c r="A218" s="1">
        <v>43095</v>
      </c>
      <c r="B218" t="s">
        <v>200</v>
      </c>
      <c r="C218" t="s">
        <v>24</v>
      </c>
      <c r="D218">
        <v>8000</v>
      </c>
      <c r="E218" t="s">
        <v>7</v>
      </c>
      <c r="F218">
        <v>8000</v>
      </c>
      <c r="G218">
        <v>0</v>
      </c>
      <c r="H218">
        <v>-8000</v>
      </c>
      <c r="I218">
        <v>0</v>
      </c>
    </row>
    <row r="219" spans="1:9" x14ac:dyDescent="0.25">
      <c r="A219" s="1">
        <v>43095</v>
      </c>
      <c r="B219" t="s">
        <v>201</v>
      </c>
      <c r="C219" t="s">
        <v>24</v>
      </c>
      <c r="D219">
        <v>9000</v>
      </c>
      <c r="E219" t="s">
        <v>7</v>
      </c>
      <c r="F219">
        <v>4500</v>
      </c>
      <c r="G219">
        <v>0</v>
      </c>
      <c r="H219">
        <v>-4500</v>
      </c>
      <c r="I219">
        <v>0</v>
      </c>
    </row>
    <row r="220" spans="1:9" x14ac:dyDescent="0.25">
      <c r="A220" s="1">
        <v>43095</v>
      </c>
      <c r="B220" t="s">
        <v>202</v>
      </c>
      <c r="C220" t="s">
        <v>24</v>
      </c>
      <c r="D220">
        <v>6400</v>
      </c>
      <c r="E220" t="s">
        <v>7</v>
      </c>
      <c r="F220">
        <v>-2133.33</v>
      </c>
      <c r="G220">
        <v>0</v>
      </c>
      <c r="H220">
        <v>-2133.34</v>
      </c>
      <c r="I220">
        <v>4266.67</v>
      </c>
    </row>
    <row r="221" spans="1:9" x14ac:dyDescent="0.25">
      <c r="A221" s="1">
        <v>43095</v>
      </c>
      <c r="B221" t="s">
        <v>98</v>
      </c>
      <c r="C221" t="s">
        <v>99</v>
      </c>
      <c r="D221">
        <v>2737</v>
      </c>
      <c r="E221" t="s">
        <v>7</v>
      </c>
      <c r="F221">
        <v>0</v>
      </c>
      <c r="G221">
        <v>0</v>
      </c>
      <c r="H221">
        <v>-1368.5</v>
      </c>
      <c r="I221">
        <v>1368.5</v>
      </c>
    </row>
    <row r="222" spans="1:9" x14ac:dyDescent="0.25">
      <c r="A222" s="1">
        <v>43095</v>
      </c>
      <c r="B222" t="s">
        <v>203</v>
      </c>
      <c r="C222" t="s">
        <v>24</v>
      </c>
      <c r="D222">
        <v>20224</v>
      </c>
      <c r="E222" t="s">
        <v>7</v>
      </c>
      <c r="F222">
        <v>-5056</v>
      </c>
      <c r="G222">
        <v>15168</v>
      </c>
      <c r="H222">
        <v>-5056</v>
      </c>
      <c r="I222">
        <v>-5056</v>
      </c>
    </row>
    <row r="223" spans="1:9" x14ac:dyDescent="0.25">
      <c r="A223" s="1">
        <v>43095</v>
      </c>
      <c r="B223" t="s">
        <v>204</v>
      </c>
      <c r="C223" t="s">
        <v>24</v>
      </c>
      <c r="D223">
        <v>120000</v>
      </c>
      <c r="E223" t="s">
        <v>7</v>
      </c>
      <c r="F223">
        <v>-30000</v>
      </c>
      <c r="G223">
        <v>90000</v>
      </c>
      <c r="H223">
        <v>-30000</v>
      </c>
      <c r="I223">
        <v>-30000</v>
      </c>
    </row>
    <row r="224" spans="1:9" x14ac:dyDescent="0.25">
      <c r="A224" s="1">
        <v>43095</v>
      </c>
      <c r="B224" t="s">
        <v>205</v>
      </c>
      <c r="C224" t="s">
        <v>24</v>
      </c>
      <c r="D224">
        <v>3000</v>
      </c>
      <c r="E224" t="s">
        <v>7</v>
      </c>
      <c r="F224">
        <v>0</v>
      </c>
      <c r="G224">
        <v>3000</v>
      </c>
      <c r="H224">
        <v>-1500</v>
      </c>
      <c r="I224">
        <v>-1500</v>
      </c>
    </row>
    <row r="225" spans="1:9" x14ac:dyDescent="0.25">
      <c r="A225" s="1">
        <v>43095</v>
      </c>
      <c r="B225" t="s">
        <v>206</v>
      </c>
      <c r="C225" t="s">
        <v>24</v>
      </c>
      <c r="D225">
        <v>17490</v>
      </c>
      <c r="E225" t="s">
        <v>7</v>
      </c>
      <c r="F225">
        <v>11660</v>
      </c>
      <c r="G225">
        <v>0</v>
      </c>
      <c r="H225">
        <v>-5830</v>
      </c>
      <c r="I225">
        <v>-5830</v>
      </c>
    </row>
    <row r="226" spans="1:9" x14ac:dyDescent="0.25">
      <c r="A226" s="1">
        <v>43096</v>
      </c>
      <c r="B226" t="s">
        <v>207</v>
      </c>
      <c r="C226" t="s">
        <v>29</v>
      </c>
      <c r="D226">
        <v>20321</v>
      </c>
      <c r="E226" t="s">
        <v>7</v>
      </c>
      <c r="F226">
        <v>0</v>
      </c>
      <c r="G226">
        <v>0</v>
      </c>
      <c r="H226">
        <v>-20321</v>
      </c>
      <c r="I226">
        <v>20321</v>
      </c>
    </row>
    <row r="227" spans="1:9" x14ac:dyDescent="0.25">
      <c r="A227" s="1">
        <v>43096</v>
      </c>
      <c r="B227" t="s">
        <v>109</v>
      </c>
      <c r="C227" t="s">
        <v>29</v>
      </c>
      <c r="D227">
        <v>54373.49</v>
      </c>
      <c r="E227" t="s">
        <v>7</v>
      </c>
      <c r="F227">
        <v>54373.49</v>
      </c>
      <c r="G227">
        <v>0</v>
      </c>
      <c r="H227">
        <v>-54373.49</v>
      </c>
      <c r="I227">
        <v>0</v>
      </c>
    </row>
    <row r="228" spans="1:9" x14ac:dyDescent="0.25">
      <c r="A228" s="1">
        <v>43097</v>
      </c>
      <c r="B228" t="s">
        <v>208</v>
      </c>
      <c r="C228" t="s">
        <v>24</v>
      </c>
      <c r="D228">
        <v>2456</v>
      </c>
      <c r="E228" t="s">
        <v>7</v>
      </c>
      <c r="F228">
        <v>-614</v>
      </c>
      <c r="G228">
        <v>1842</v>
      </c>
      <c r="H228">
        <v>-614</v>
      </c>
      <c r="I228">
        <v>-614</v>
      </c>
    </row>
    <row r="229" spans="1:9" x14ac:dyDescent="0.25">
      <c r="A229" s="1">
        <v>43097</v>
      </c>
      <c r="B229" t="s">
        <v>209</v>
      </c>
      <c r="C229" t="s">
        <v>11</v>
      </c>
      <c r="D229">
        <v>38995</v>
      </c>
      <c r="E229" t="s">
        <v>7</v>
      </c>
      <c r="F229">
        <v>-9748.75</v>
      </c>
      <c r="G229">
        <v>-9748.75</v>
      </c>
      <c r="H229">
        <v>-9748.75</v>
      </c>
      <c r="I229">
        <v>29246.25</v>
      </c>
    </row>
    <row r="230" spans="1:9" x14ac:dyDescent="0.25">
      <c r="A230" s="1">
        <v>43100</v>
      </c>
      <c r="B230" t="s">
        <v>210</v>
      </c>
      <c r="C230" t="s">
        <v>24</v>
      </c>
      <c r="D230">
        <v>2200</v>
      </c>
      <c r="E230" t="s">
        <v>7</v>
      </c>
      <c r="F230">
        <v>-2200</v>
      </c>
      <c r="G230">
        <v>2200</v>
      </c>
      <c r="H230">
        <v>0</v>
      </c>
      <c r="I230">
        <v>0</v>
      </c>
    </row>
    <row r="231" spans="1:9" x14ac:dyDescent="0.25">
      <c r="A231" s="1">
        <v>43104</v>
      </c>
      <c r="B231" t="s">
        <v>211</v>
      </c>
      <c r="C231" t="s">
        <v>24</v>
      </c>
      <c r="D231">
        <v>3839</v>
      </c>
      <c r="E231" t="s">
        <v>7</v>
      </c>
      <c r="F231">
        <v>-959.75</v>
      </c>
      <c r="G231">
        <v>-959.75</v>
      </c>
      <c r="H231">
        <v>2879.25</v>
      </c>
      <c r="I231">
        <v>-959.75</v>
      </c>
    </row>
    <row r="232" spans="1:9" x14ac:dyDescent="0.25">
      <c r="A232" s="1">
        <v>43104</v>
      </c>
      <c r="B232" t="s">
        <v>30</v>
      </c>
      <c r="C232" t="s">
        <v>29</v>
      </c>
      <c r="D232">
        <v>56791.25</v>
      </c>
      <c r="E232" t="s">
        <v>7</v>
      </c>
      <c r="F232">
        <v>56791.25</v>
      </c>
      <c r="G232">
        <v>-56791.25</v>
      </c>
      <c r="H232">
        <v>0</v>
      </c>
      <c r="I232">
        <v>0</v>
      </c>
    </row>
    <row r="233" spans="1:9" x14ac:dyDescent="0.25">
      <c r="A233" s="1">
        <v>43105</v>
      </c>
      <c r="B233" t="s">
        <v>212</v>
      </c>
      <c r="C233" t="s">
        <v>24</v>
      </c>
      <c r="D233">
        <v>18980</v>
      </c>
      <c r="E233" t="s">
        <v>7</v>
      </c>
      <c r="F233">
        <v>-6326.67</v>
      </c>
      <c r="G233">
        <v>12653.33</v>
      </c>
      <c r="H233">
        <v>-6326.66</v>
      </c>
      <c r="I233">
        <v>0</v>
      </c>
    </row>
    <row r="234" spans="1:9" x14ac:dyDescent="0.25">
      <c r="A234" s="1">
        <v>43108</v>
      </c>
      <c r="B234" t="s">
        <v>166</v>
      </c>
      <c r="C234" t="s">
        <v>24</v>
      </c>
      <c r="D234">
        <v>2890</v>
      </c>
      <c r="E234" t="s">
        <v>7</v>
      </c>
      <c r="F234">
        <v>-722.5</v>
      </c>
      <c r="G234">
        <v>-722.5</v>
      </c>
      <c r="H234">
        <v>-722.5</v>
      </c>
      <c r="I234">
        <v>2167.5</v>
      </c>
    </row>
    <row r="235" spans="1:9" x14ac:dyDescent="0.25">
      <c r="A235" s="1">
        <v>43108</v>
      </c>
      <c r="B235" t="s">
        <v>213</v>
      </c>
      <c r="C235" t="s">
        <v>24</v>
      </c>
      <c r="D235">
        <v>2000</v>
      </c>
      <c r="E235" t="s">
        <v>7</v>
      </c>
      <c r="F235">
        <v>0</v>
      </c>
      <c r="G235">
        <v>2000</v>
      </c>
      <c r="H235">
        <v>0</v>
      </c>
      <c r="I235">
        <v>-2000</v>
      </c>
    </row>
    <row r="236" spans="1:9" x14ac:dyDescent="0.25">
      <c r="A236" s="1">
        <v>43110</v>
      </c>
      <c r="B236" t="s">
        <v>214</v>
      </c>
      <c r="C236" t="s">
        <v>24</v>
      </c>
      <c r="D236">
        <v>5100</v>
      </c>
      <c r="E236" t="s">
        <v>7</v>
      </c>
      <c r="F236">
        <v>-1275</v>
      </c>
      <c r="G236">
        <v>3825</v>
      </c>
      <c r="H236">
        <v>-1275</v>
      </c>
      <c r="I236">
        <v>-1275</v>
      </c>
    </row>
    <row r="237" spans="1:9" x14ac:dyDescent="0.25">
      <c r="A237" s="1">
        <v>43110</v>
      </c>
      <c r="B237" t="s">
        <v>25</v>
      </c>
      <c r="C237" t="s">
        <v>24</v>
      </c>
      <c r="D237">
        <v>10000</v>
      </c>
      <c r="E237" t="s">
        <v>7</v>
      </c>
      <c r="F237">
        <v>-2500</v>
      </c>
      <c r="G237">
        <v>-2500</v>
      </c>
      <c r="H237">
        <v>-2500</v>
      </c>
      <c r="I237">
        <v>7500</v>
      </c>
    </row>
    <row r="238" spans="1:9" x14ac:dyDescent="0.25">
      <c r="A238" s="1">
        <v>43110</v>
      </c>
      <c r="B238" t="s">
        <v>215</v>
      </c>
      <c r="C238" t="s">
        <v>24</v>
      </c>
      <c r="D238">
        <v>25028</v>
      </c>
      <c r="E238" t="s">
        <v>7</v>
      </c>
      <c r="F238">
        <v>-6257</v>
      </c>
      <c r="G238">
        <v>-6257</v>
      </c>
      <c r="H238">
        <v>-6257</v>
      </c>
      <c r="I238">
        <v>18771</v>
      </c>
    </row>
    <row r="239" spans="1:9" x14ac:dyDescent="0.25">
      <c r="A239" s="1">
        <v>43110</v>
      </c>
      <c r="B239" t="s">
        <v>216</v>
      </c>
      <c r="C239" t="s">
        <v>24</v>
      </c>
      <c r="D239">
        <v>1899</v>
      </c>
      <c r="E239" t="s">
        <v>7</v>
      </c>
      <c r="F239">
        <v>-474.75</v>
      </c>
      <c r="G239">
        <v>-474.75</v>
      </c>
      <c r="H239">
        <v>1424.25</v>
      </c>
      <c r="I239">
        <v>-474.75</v>
      </c>
    </row>
    <row r="240" spans="1:9" x14ac:dyDescent="0.25">
      <c r="A240" s="1">
        <v>43110</v>
      </c>
      <c r="B240" t="s">
        <v>217</v>
      </c>
      <c r="C240" t="s">
        <v>24</v>
      </c>
      <c r="D240">
        <v>840</v>
      </c>
      <c r="E240" t="s">
        <v>7</v>
      </c>
      <c r="F240">
        <v>-840</v>
      </c>
      <c r="G240">
        <v>0</v>
      </c>
      <c r="H240">
        <v>840</v>
      </c>
      <c r="I240">
        <v>0</v>
      </c>
    </row>
    <row r="241" spans="1:9" x14ac:dyDescent="0.25">
      <c r="A241" s="1">
        <v>43111</v>
      </c>
      <c r="B241" t="s">
        <v>152</v>
      </c>
      <c r="C241" t="s">
        <v>24</v>
      </c>
      <c r="D241">
        <v>42366</v>
      </c>
      <c r="E241" t="s">
        <v>7</v>
      </c>
      <c r="F241">
        <v>-10591.5</v>
      </c>
      <c r="G241">
        <v>-10591.5</v>
      </c>
      <c r="H241">
        <v>31774.5</v>
      </c>
      <c r="I241">
        <v>-10591.5</v>
      </c>
    </row>
    <row r="242" spans="1:9" x14ac:dyDescent="0.25">
      <c r="A242" s="1">
        <v>43115</v>
      </c>
      <c r="B242" t="s">
        <v>51</v>
      </c>
      <c r="C242" t="s">
        <v>24</v>
      </c>
      <c r="D242">
        <v>3377</v>
      </c>
      <c r="E242" t="s">
        <v>7</v>
      </c>
      <c r="F242">
        <v>2532.75</v>
      </c>
      <c r="G242">
        <v>-844.25</v>
      </c>
      <c r="H242">
        <v>-844.25</v>
      </c>
      <c r="I242">
        <v>-844.25</v>
      </c>
    </row>
    <row r="243" spans="1:9" x14ac:dyDescent="0.25">
      <c r="A243" s="1">
        <v>43118</v>
      </c>
      <c r="B243" t="s">
        <v>78</v>
      </c>
      <c r="C243" t="s">
        <v>24</v>
      </c>
      <c r="D243">
        <v>33660</v>
      </c>
      <c r="E243" t="s">
        <v>7</v>
      </c>
      <c r="F243">
        <v>-11220</v>
      </c>
      <c r="G243">
        <v>-11220</v>
      </c>
      <c r="H243">
        <v>-11220</v>
      </c>
      <c r="I243">
        <v>33660</v>
      </c>
    </row>
    <row r="244" spans="1:9" x14ac:dyDescent="0.25">
      <c r="A244" s="1">
        <v>43118</v>
      </c>
      <c r="B244" t="s">
        <v>140</v>
      </c>
      <c r="C244" t="s">
        <v>24</v>
      </c>
      <c r="D244">
        <v>20990</v>
      </c>
      <c r="E244" t="s">
        <v>7</v>
      </c>
      <c r="F244">
        <v>-5247.5</v>
      </c>
      <c r="G244">
        <v>-5247.5</v>
      </c>
      <c r="H244">
        <v>-5247.5</v>
      </c>
      <c r="I244">
        <v>15742.5</v>
      </c>
    </row>
    <row r="245" spans="1:9" x14ac:dyDescent="0.25">
      <c r="A245" s="1">
        <v>43118</v>
      </c>
      <c r="B245" t="s">
        <v>218</v>
      </c>
      <c r="C245" t="s">
        <v>24</v>
      </c>
      <c r="D245">
        <v>16450</v>
      </c>
      <c r="E245" t="s">
        <v>7</v>
      </c>
      <c r="F245">
        <v>-4112.5</v>
      </c>
      <c r="G245">
        <v>-4112.5</v>
      </c>
      <c r="H245">
        <v>-4112.5</v>
      </c>
      <c r="I245">
        <v>12337.5</v>
      </c>
    </row>
    <row r="246" spans="1:9" x14ac:dyDescent="0.25">
      <c r="A246" s="1">
        <v>43118</v>
      </c>
      <c r="B246" t="s">
        <v>139</v>
      </c>
      <c r="C246" t="s">
        <v>24</v>
      </c>
      <c r="D246">
        <v>14720</v>
      </c>
      <c r="E246" t="s">
        <v>7</v>
      </c>
      <c r="F246">
        <v>-3680</v>
      </c>
      <c r="G246">
        <v>-3680</v>
      </c>
      <c r="H246">
        <v>-3680</v>
      </c>
      <c r="I246">
        <v>11040</v>
      </c>
    </row>
    <row r="247" spans="1:9" x14ac:dyDescent="0.25">
      <c r="A247" s="1">
        <v>43118</v>
      </c>
      <c r="B247" t="s">
        <v>219</v>
      </c>
      <c r="C247" t="s">
        <v>24</v>
      </c>
      <c r="D247">
        <v>210049</v>
      </c>
      <c r="E247" t="s">
        <v>7</v>
      </c>
      <c r="F247">
        <v>157536.75</v>
      </c>
      <c r="G247">
        <v>-52512.25</v>
      </c>
      <c r="H247">
        <v>-52512.25</v>
      </c>
      <c r="I247">
        <v>-52512.25</v>
      </c>
    </row>
    <row r="248" spans="1:9" x14ac:dyDescent="0.25">
      <c r="A248" s="1">
        <v>43119</v>
      </c>
      <c r="B248" t="s">
        <v>220</v>
      </c>
      <c r="C248" t="s">
        <v>24</v>
      </c>
      <c r="D248">
        <v>1890</v>
      </c>
      <c r="E248" t="s">
        <v>7</v>
      </c>
      <c r="F248">
        <v>-472.5</v>
      </c>
      <c r="G248">
        <v>-472.5</v>
      </c>
      <c r="H248">
        <v>1417.5</v>
      </c>
      <c r="I248">
        <v>-472.5</v>
      </c>
    </row>
    <row r="249" spans="1:9" x14ac:dyDescent="0.25">
      <c r="A249" s="1">
        <v>43122</v>
      </c>
      <c r="B249" t="s">
        <v>221</v>
      </c>
      <c r="C249" t="s">
        <v>24</v>
      </c>
      <c r="D249">
        <v>4000</v>
      </c>
      <c r="E249" t="s">
        <v>7</v>
      </c>
      <c r="F249">
        <v>-4000</v>
      </c>
      <c r="G249">
        <v>4000</v>
      </c>
      <c r="H249">
        <v>0</v>
      </c>
      <c r="I249">
        <v>0</v>
      </c>
    </row>
    <row r="250" spans="1:9" x14ac:dyDescent="0.25">
      <c r="A250" s="1">
        <v>43123</v>
      </c>
      <c r="B250" t="s">
        <v>222</v>
      </c>
      <c r="C250" t="s">
        <v>24</v>
      </c>
      <c r="D250">
        <v>18000</v>
      </c>
      <c r="E250" t="s">
        <v>7</v>
      </c>
      <c r="F250">
        <v>-4500</v>
      </c>
      <c r="G250">
        <v>13500</v>
      </c>
      <c r="H250">
        <v>-4500</v>
      </c>
      <c r="I250">
        <v>-4500</v>
      </c>
    </row>
    <row r="251" spans="1:9" x14ac:dyDescent="0.25">
      <c r="A251" s="1">
        <v>43123</v>
      </c>
      <c r="B251" t="s">
        <v>223</v>
      </c>
      <c r="C251" t="s">
        <v>24</v>
      </c>
      <c r="D251">
        <v>31889</v>
      </c>
      <c r="E251" t="s">
        <v>7</v>
      </c>
      <c r="F251">
        <v>-7649</v>
      </c>
      <c r="G251">
        <v>17137</v>
      </c>
      <c r="H251">
        <v>-4139</v>
      </c>
      <c r="I251">
        <v>-5349</v>
      </c>
    </row>
    <row r="252" spans="1:9" x14ac:dyDescent="0.25">
      <c r="A252" s="1">
        <v>43124</v>
      </c>
      <c r="B252" t="s">
        <v>224</v>
      </c>
      <c r="C252" t="s">
        <v>24</v>
      </c>
      <c r="D252">
        <v>40000</v>
      </c>
      <c r="E252" t="s">
        <v>7</v>
      </c>
      <c r="F252">
        <v>-20000</v>
      </c>
      <c r="G252">
        <v>-20000</v>
      </c>
      <c r="H252">
        <v>20000</v>
      </c>
      <c r="I252">
        <v>20000</v>
      </c>
    </row>
    <row r="253" spans="1:9" x14ac:dyDescent="0.25">
      <c r="A253" s="1">
        <v>43127</v>
      </c>
      <c r="B253" t="s">
        <v>225</v>
      </c>
      <c r="C253" t="s">
        <v>24</v>
      </c>
      <c r="D253">
        <v>22423</v>
      </c>
      <c r="E253" t="s">
        <v>7</v>
      </c>
      <c r="F253">
        <v>0</v>
      </c>
      <c r="G253">
        <v>22423</v>
      </c>
      <c r="H253">
        <v>0</v>
      </c>
      <c r="I253">
        <v>-22423</v>
      </c>
    </row>
    <row r="254" spans="1:9" x14ac:dyDescent="0.25">
      <c r="A254" s="1">
        <v>43128</v>
      </c>
      <c r="B254" t="s">
        <v>226</v>
      </c>
      <c r="C254" t="s">
        <v>24</v>
      </c>
      <c r="D254">
        <v>124000</v>
      </c>
      <c r="E254" t="s">
        <v>7</v>
      </c>
      <c r="F254">
        <v>-31000</v>
      </c>
      <c r="G254">
        <v>93000</v>
      </c>
      <c r="H254">
        <v>-31000</v>
      </c>
      <c r="I254">
        <v>-31000</v>
      </c>
    </row>
    <row r="255" spans="1:9" x14ac:dyDescent="0.25">
      <c r="A255" s="1">
        <v>43128</v>
      </c>
      <c r="B255" t="s">
        <v>16</v>
      </c>
      <c r="C255" t="s">
        <v>11</v>
      </c>
      <c r="D255">
        <v>4248</v>
      </c>
      <c r="E255" t="s">
        <v>7</v>
      </c>
      <c r="F255">
        <v>0</v>
      </c>
      <c r="G255">
        <v>4248</v>
      </c>
      <c r="H255">
        <v>0</v>
      </c>
      <c r="I255">
        <v>-4248</v>
      </c>
    </row>
    <row r="256" spans="1:9" x14ac:dyDescent="0.25">
      <c r="A256" s="1">
        <v>43130</v>
      </c>
      <c r="B256" t="s">
        <v>162</v>
      </c>
      <c r="C256" t="s">
        <v>24</v>
      </c>
      <c r="D256">
        <v>1890</v>
      </c>
      <c r="E256" t="s">
        <v>7</v>
      </c>
      <c r="F256">
        <v>-472.5</v>
      </c>
      <c r="G256">
        <v>-472.5</v>
      </c>
      <c r="H256">
        <v>-472.5</v>
      </c>
      <c r="I256">
        <v>1417.5</v>
      </c>
    </row>
    <row r="257" spans="1:9" x14ac:dyDescent="0.25">
      <c r="A257" s="1">
        <v>43131</v>
      </c>
      <c r="B257" t="s">
        <v>227</v>
      </c>
      <c r="C257" t="s">
        <v>35</v>
      </c>
      <c r="D257">
        <v>6398</v>
      </c>
      <c r="E257" t="s">
        <v>7</v>
      </c>
      <c r="F257">
        <v>-2132.67</v>
      </c>
      <c r="G257">
        <v>-2132.67</v>
      </c>
      <c r="H257">
        <v>0</v>
      </c>
      <c r="I257">
        <v>4265.34</v>
      </c>
    </row>
    <row r="258" spans="1:9" x14ac:dyDescent="0.25">
      <c r="A258" s="1">
        <v>43146</v>
      </c>
      <c r="B258" t="s">
        <v>228</v>
      </c>
      <c r="C258" t="s">
        <v>24</v>
      </c>
      <c r="D258">
        <v>8712</v>
      </c>
      <c r="E258" t="s">
        <v>7</v>
      </c>
      <c r="F258">
        <v>-2178</v>
      </c>
      <c r="G258">
        <v>-2178</v>
      </c>
      <c r="H258">
        <v>6534</v>
      </c>
      <c r="I258">
        <v>-2178</v>
      </c>
    </row>
    <row r="259" spans="1:9" x14ac:dyDescent="0.25">
      <c r="A259" s="1">
        <v>43147</v>
      </c>
      <c r="B259" t="s">
        <v>229</v>
      </c>
      <c r="C259" t="s">
        <v>29</v>
      </c>
      <c r="D259">
        <v>14228.41</v>
      </c>
      <c r="E259" t="s">
        <v>7</v>
      </c>
      <c r="F259">
        <v>-14228.41</v>
      </c>
      <c r="G259">
        <v>0</v>
      </c>
      <c r="H259">
        <v>14228.41</v>
      </c>
      <c r="I259">
        <v>0</v>
      </c>
    </row>
    <row r="260" spans="1:9" x14ac:dyDescent="0.25">
      <c r="A260" s="1">
        <v>43147</v>
      </c>
      <c r="B260" t="s">
        <v>28</v>
      </c>
      <c r="C260" t="s">
        <v>29</v>
      </c>
      <c r="D260">
        <v>49368.41</v>
      </c>
      <c r="E260" t="s">
        <v>7</v>
      </c>
      <c r="F260">
        <v>0</v>
      </c>
      <c r="G260">
        <v>-49368.41</v>
      </c>
      <c r="H260">
        <v>49368.41</v>
      </c>
      <c r="I260">
        <v>0</v>
      </c>
    </row>
    <row r="261" spans="1:9" x14ac:dyDescent="0.25">
      <c r="A261" s="1">
        <v>43147</v>
      </c>
      <c r="B261" t="s">
        <v>230</v>
      </c>
      <c r="C261" t="s">
        <v>29</v>
      </c>
      <c r="D261">
        <v>16705</v>
      </c>
      <c r="E261" t="s">
        <v>7</v>
      </c>
      <c r="F261">
        <v>0</v>
      </c>
      <c r="G261">
        <v>0</v>
      </c>
      <c r="H261">
        <v>16705</v>
      </c>
      <c r="I261">
        <v>-16705</v>
      </c>
    </row>
    <row r="262" spans="1:9" x14ac:dyDescent="0.25">
      <c r="A262" s="1">
        <v>43147</v>
      </c>
      <c r="B262" t="s">
        <v>231</v>
      </c>
      <c r="C262" t="s">
        <v>24</v>
      </c>
      <c r="D262">
        <v>6930</v>
      </c>
      <c r="E262" t="s">
        <v>7</v>
      </c>
      <c r="F262">
        <v>-2310</v>
      </c>
      <c r="G262">
        <v>0</v>
      </c>
      <c r="H262">
        <v>-2310</v>
      </c>
      <c r="I262">
        <v>4620</v>
      </c>
    </row>
    <row r="263" spans="1:9" x14ac:dyDescent="0.25">
      <c r="A263" s="1">
        <v>43150</v>
      </c>
      <c r="B263" t="s">
        <v>192</v>
      </c>
      <c r="C263" t="s">
        <v>24</v>
      </c>
      <c r="D263">
        <v>16600</v>
      </c>
      <c r="E263" t="s">
        <v>7</v>
      </c>
      <c r="F263">
        <v>-4150</v>
      </c>
      <c r="G263">
        <v>-4150</v>
      </c>
      <c r="H263">
        <v>-4150</v>
      </c>
      <c r="I263">
        <v>12450</v>
      </c>
    </row>
    <row r="264" spans="1:9" x14ac:dyDescent="0.25">
      <c r="A264" s="1">
        <v>43150</v>
      </c>
      <c r="B264" t="s">
        <v>139</v>
      </c>
      <c r="C264" t="s">
        <v>24</v>
      </c>
      <c r="D264">
        <v>24940</v>
      </c>
      <c r="E264" t="s">
        <v>7</v>
      </c>
      <c r="F264">
        <v>-6235</v>
      </c>
      <c r="G264">
        <v>-6235</v>
      </c>
      <c r="H264">
        <v>-6235</v>
      </c>
      <c r="I264">
        <v>18705</v>
      </c>
    </row>
    <row r="265" spans="1:9" x14ac:dyDescent="0.25">
      <c r="A265" s="1">
        <v>43150</v>
      </c>
      <c r="B265" t="s">
        <v>140</v>
      </c>
      <c r="C265" t="s">
        <v>24</v>
      </c>
      <c r="D265">
        <v>21116</v>
      </c>
      <c r="E265" t="s">
        <v>7</v>
      </c>
      <c r="F265">
        <v>-5279</v>
      </c>
      <c r="G265">
        <v>-5279</v>
      </c>
      <c r="H265">
        <v>-5279</v>
      </c>
      <c r="I265">
        <v>15837</v>
      </c>
    </row>
    <row r="266" spans="1:9" x14ac:dyDescent="0.25">
      <c r="A266" s="1">
        <v>43152</v>
      </c>
      <c r="B266" t="s">
        <v>232</v>
      </c>
      <c r="C266" t="s">
        <v>24</v>
      </c>
      <c r="D266">
        <v>40000</v>
      </c>
      <c r="E266" t="s">
        <v>7</v>
      </c>
      <c r="F266">
        <v>-20000</v>
      </c>
      <c r="G266">
        <v>-20000</v>
      </c>
      <c r="H266">
        <v>20000</v>
      </c>
      <c r="I266">
        <v>20000</v>
      </c>
    </row>
    <row r="267" spans="1:9" x14ac:dyDescent="0.25">
      <c r="A267" s="1">
        <v>43152</v>
      </c>
      <c r="B267" t="s">
        <v>233</v>
      </c>
      <c r="C267" t="s">
        <v>20</v>
      </c>
      <c r="D267">
        <v>11060</v>
      </c>
      <c r="E267" t="s">
        <v>7</v>
      </c>
      <c r="F267">
        <v>-2765</v>
      </c>
      <c r="G267">
        <v>-2765</v>
      </c>
      <c r="H267">
        <v>8295</v>
      </c>
      <c r="I267">
        <v>-2765</v>
      </c>
    </row>
    <row r="268" spans="1:9" x14ac:dyDescent="0.25">
      <c r="A268" s="1">
        <v>43157</v>
      </c>
      <c r="B268" t="s">
        <v>234</v>
      </c>
      <c r="C268" t="s">
        <v>24</v>
      </c>
      <c r="D268">
        <v>219635</v>
      </c>
      <c r="E268" t="s">
        <v>7</v>
      </c>
      <c r="F268">
        <v>164726.25</v>
      </c>
      <c r="G268">
        <v>-54908.75</v>
      </c>
      <c r="H268">
        <v>-54908.75</v>
      </c>
      <c r="I268">
        <v>-54908.75</v>
      </c>
    </row>
    <row r="269" spans="1:9" x14ac:dyDescent="0.25">
      <c r="A269" s="1">
        <v>43157</v>
      </c>
      <c r="B269" t="s">
        <v>235</v>
      </c>
      <c r="C269" t="s">
        <v>24</v>
      </c>
      <c r="D269">
        <v>93300</v>
      </c>
      <c r="E269" t="s">
        <v>7</v>
      </c>
      <c r="F269">
        <v>-23325</v>
      </c>
      <c r="G269">
        <v>69975</v>
      </c>
      <c r="H269">
        <v>-23325</v>
      </c>
      <c r="I269">
        <v>-23325</v>
      </c>
    </row>
    <row r="270" spans="1:9" x14ac:dyDescent="0.25">
      <c r="A270" s="1">
        <v>43158</v>
      </c>
      <c r="B270" t="s">
        <v>236</v>
      </c>
      <c r="C270" t="s">
        <v>20</v>
      </c>
      <c r="D270">
        <v>20875</v>
      </c>
      <c r="E270" t="s">
        <v>7</v>
      </c>
      <c r="F270">
        <v>-5218.75</v>
      </c>
      <c r="G270">
        <v>-5218.75</v>
      </c>
      <c r="H270">
        <v>15656.25</v>
      </c>
      <c r="I270">
        <v>-5218.75</v>
      </c>
    </row>
    <row r="271" spans="1:9" x14ac:dyDescent="0.25">
      <c r="A271" s="1">
        <v>43158</v>
      </c>
      <c r="B271" t="s">
        <v>237</v>
      </c>
      <c r="C271" t="s">
        <v>20</v>
      </c>
      <c r="D271">
        <v>3500</v>
      </c>
      <c r="E271" t="s">
        <v>7</v>
      </c>
      <c r="F271">
        <v>0</v>
      </c>
      <c r="G271">
        <v>-3500</v>
      </c>
      <c r="H271">
        <v>3500</v>
      </c>
      <c r="I271">
        <v>0</v>
      </c>
    </row>
    <row r="272" spans="1:9" x14ac:dyDescent="0.25">
      <c r="A272" s="1">
        <v>43159</v>
      </c>
      <c r="B272" t="s">
        <v>238</v>
      </c>
      <c r="C272" t="s">
        <v>24</v>
      </c>
      <c r="D272">
        <v>33660</v>
      </c>
      <c r="E272" t="s">
        <v>7</v>
      </c>
      <c r="F272">
        <v>-11220</v>
      </c>
      <c r="G272">
        <v>-11220</v>
      </c>
      <c r="H272">
        <v>-11220</v>
      </c>
      <c r="I272">
        <v>33660</v>
      </c>
    </row>
    <row r="273" spans="1:9" x14ac:dyDescent="0.25">
      <c r="A273" s="1">
        <v>43159</v>
      </c>
      <c r="B273" t="s">
        <v>239</v>
      </c>
      <c r="C273" t="s">
        <v>29</v>
      </c>
      <c r="D273">
        <v>43302</v>
      </c>
      <c r="E273" t="s">
        <v>7</v>
      </c>
      <c r="F273">
        <v>-43302</v>
      </c>
      <c r="G273">
        <v>43302</v>
      </c>
      <c r="H273">
        <v>0</v>
      </c>
      <c r="I273">
        <v>0</v>
      </c>
    </row>
    <row r="274" spans="1:9" x14ac:dyDescent="0.25">
      <c r="A274" s="1">
        <v>43164</v>
      </c>
      <c r="B274" t="s">
        <v>229</v>
      </c>
      <c r="C274" t="s">
        <v>29</v>
      </c>
      <c r="D274">
        <v>40921.5</v>
      </c>
      <c r="E274" t="s">
        <v>7</v>
      </c>
      <c r="F274">
        <v>-40921.5</v>
      </c>
      <c r="G274">
        <v>0</v>
      </c>
      <c r="H274">
        <v>40921.5</v>
      </c>
      <c r="I274">
        <v>0</v>
      </c>
    </row>
    <row r="275" spans="1:9" x14ac:dyDescent="0.25">
      <c r="A275" s="1">
        <v>43164</v>
      </c>
      <c r="B275" t="s">
        <v>230</v>
      </c>
      <c r="C275" t="s">
        <v>29</v>
      </c>
      <c r="D275">
        <v>19054.5</v>
      </c>
      <c r="E275" t="s">
        <v>7</v>
      </c>
      <c r="F275">
        <v>0</v>
      </c>
      <c r="G275">
        <v>0</v>
      </c>
      <c r="H275">
        <v>19054.5</v>
      </c>
      <c r="I275">
        <v>-19054.5</v>
      </c>
    </row>
    <row r="276" spans="1:9" x14ac:dyDescent="0.25">
      <c r="A276" s="1">
        <v>43170</v>
      </c>
      <c r="B276" t="s">
        <v>240</v>
      </c>
      <c r="C276" t="s">
        <v>20</v>
      </c>
      <c r="D276">
        <v>5104</v>
      </c>
      <c r="E276" t="s">
        <v>7</v>
      </c>
      <c r="F276">
        <v>-1276</v>
      </c>
      <c r="G276">
        <v>-1276</v>
      </c>
      <c r="H276">
        <v>3828</v>
      </c>
      <c r="I276">
        <v>-1276</v>
      </c>
    </row>
    <row r="277" spans="1:9" x14ac:dyDescent="0.25">
      <c r="A277" s="1">
        <v>43172</v>
      </c>
      <c r="B277" t="s">
        <v>241</v>
      </c>
      <c r="C277" t="s">
        <v>24</v>
      </c>
      <c r="D277">
        <v>6000</v>
      </c>
      <c r="E277" t="s">
        <v>7</v>
      </c>
      <c r="F277">
        <v>3000</v>
      </c>
      <c r="G277">
        <v>0</v>
      </c>
      <c r="H277">
        <v>-3000</v>
      </c>
      <c r="I277">
        <v>0</v>
      </c>
    </row>
    <row r="278" spans="1:9" x14ac:dyDescent="0.25">
      <c r="A278" s="1">
        <v>43172</v>
      </c>
      <c r="B278" t="s">
        <v>242</v>
      </c>
      <c r="C278" t="s">
        <v>24</v>
      </c>
      <c r="D278">
        <v>16702</v>
      </c>
      <c r="E278" t="s">
        <v>7</v>
      </c>
      <c r="F278">
        <v>-4175.5</v>
      </c>
      <c r="G278">
        <v>-4175.5</v>
      </c>
      <c r="H278">
        <v>12526.5</v>
      </c>
      <c r="I278">
        <v>-4175.5</v>
      </c>
    </row>
    <row r="279" spans="1:9" x14ac:dyDescent="0.25">
      <c r="A279" s="1">
        <v>43173</v>
      </c>
      <c r="B279" t="s">
        <v>243</v>
      </c>
      <c r="C279" t="s">
        <v>24</v>
      </c>
      <c r="D279">
        <v>7400</v>
      </c>
      <c r="E279" t="s">
        <v>7</v>
      </c>
      <c r="F279">
        <v>-1850</v>
      </c>
      <c r="G279">
        <v>-1850</v>
      </c>
      <c r="H279">
        <v>-1850</v>
      </c>
      <c r="I279">
        <v>5550</v>
      </c>
    </row>
    <row r="280" spans="1:9" x14ac:dyDescent="0.25">
      <c r="A280" s="1">
        <v>43173</v>
      </c>
      <c r="B280" t="s">
        <v>244</v>
      </c>
      <c r="C280" t="s">
        <v>24</v>
      </c>
      <c r="D280">
        <v>19207</v>
      </c>
      <c r="E280" t="s">
        <v>7</v>
      </c>
      <c r="F280">
        <v>-19207</v>
      </c>
      <c r="G280">
        <v>19207</v>
      </c>
      <c r="H280">
        <v>0</v>
      </c>
      <c r="I280">
        <v>0</v>
      </c>
    </row>
    <row r="281" spans="1:9" x14ac:dyDescent="0.25">
      <c r="A281" s="1">
        <v>43173</v>
      </c>
      <c r="B281" t="s">
        <v>245</v>
      </c>
      <c r="C281" t="s">
        <v>24</v>
      </c>
      <c r="D281">
        <v>861</v>
      </c>
      <c r="E281" t="s">
        <v>7</v>
      </c>
      <c r="F281">
        <v>861</v>
      </c>
      <c r="G281">
        <v>0</v>
      </c>
      <c r="H281">
        <v>-861</v>
      </c>
      <c r="I281">
        <v>0</v>
      </c>
    </row>
    <row r="282" spans="1:9" x14ac:dyDescent="0.25">
      <c r="A282" s="1">
        <v>43173</v>
      </c>
      <c r="B282" t="s">
        <v>246</v>
      </c>
      <c r="C282" t="s">
        <v>24</v>
      </c>
      <c r="D282">
        <v>51349</v>
      </c>
      <c r="E282" t="s">
        <v>7</v>
      </c>
      <c r="F282">
        <v>-51349</v>
      </c>
      <c r="G282">
        <v>51349</v>
      </c>
      <c r="H282">
        <v>0</v>
      </c>
      <c r="I282">
        <v>0</v>
      </c>
    </row>
    <row r="283" spans="1:9" x14ac:dyDescent="0.25">
      <c r="A283" s="1">
        <v>43174</v>
      </c>
      <c r="B283" t="s">
        <v>247</v>
      </c>
      <c r="C283" t="s">
        <v>24</v>
      </c>
      <c r="D283">
        <v>4550</v>
      </c>
      <c r="E283" t="s">
        <v>7</v>
      </c>
      <c r="F283">
        <v>0</v>
      </c>
      <c r="G283">
        <v>2275</v>
      </c>
      <c r="H283">
        <v>0</v>
      </c>
      <c r="I283">
        <v>-2275</v>
      </c>
    </row>
    <row r="284" spans="1:9" x14ac:dyDescent="0.25">
      <c r="A284" s="1">
        <v>43175</v>
      </c>
      <c r="B284" t="s">
        <v>248</v>
      </c>
      <c r="C284" t="s">
        <v>99</v>
      </c>
      <c r="D284">
        <v>2580</v>
      </c>
      <c r="E284" t="s">
        <v>7</v>
      </c>
      <c r="F284">
        <v>0</v>
      </c>
      <c r="G284">
        <v>-860</v>
      </c>
      <c r="H284">
        <v>1720</v>
      </c>
      <c r="I284">
        <v>-860</v>
      </c>
    </row>
    <row r="285" spans="1:9" x14ac:dyDescent="0.25">
      <c r="A285" s="1">
        <v>43175</v>
      </c>
      <c r="B285" t="s">
        <v>249</v>
      </c>
      <c r="C285" t="s">
        <v>24</v>
      </c>
      <c r="D285">
        <v>40000</v>
      </c>
      <c r="E285" t="s">
        <v>7</v>
      </c>
      <c r="F285">
        <v>-20000</v>
      </c>
      <c r="G285">
        <v>-20000</v>
      </c>
      <c r="H285">
        <v>20000</v>
      </c>
      <c r="I285">
        <v>20000</v>
      </c>
    </row>
    <row r="286" spans="1:9" x14ac:dyDescent="0.25">
      <c r="A286" s="1">
        <v>43175</v>
      </c>
      <c r="B286" t="s">
        <v>250</v>
      </c>
      <c r="C286" t="s">
        <v>24</v>
      </c>
      <c r="D286">
        <v>5580</v>
      </c>
      <c r="E286" t="s">
        <v>7</v>
      </c>
      <c r="F286">
        <v>-1395</v>
      </c>
      <c r="G286">
        <v>-1395</v>
      </c>
      <c r="H286">
        <v>-1395</v>
      </c>
      <c r="I286">
        <v>4185</v>
      </c>
    </row>
    <row r="287" spans="1:9" x14ac:dyDescent="0.25">
      <c r="A287" s="1">
        <v>43177</v>
      </c>
      <c r="B287" t="s">
        <v>251</v>
      </c>
      <c r="C287" t="s">
        <v>24</v>
      </c>
      <c r="D287">
        <v>18200</v>
      </c>
      <c r="E287" t="s">
        <v>7</v>
      </c>
      <c r="F287">
        <v>-9100</v>
      </c>
      <c r="G287">
        <v>9100</v>
      </c>
      <c r="H287">
        <v>0</v>
      </c>
      <c r="I287">
        <v>0</v>
      </c>
    </row>
    <row r="288" spans="1:9" x14ac:dyDescent="0.25">
      <c r="A288" s="1">
        <v>43178</v>
      </c>
      <c r="B288" t="s">
        <v>252</v>
      </c>
      <c r="C288" t="s">
        <v>24</v>
      </c>
      <c r="D288">
        <v>19320</v>
      </c>
      <c r="E288" t="s">
        <v>7</v>
      </c>
      <c r="F288">
        <v>-4830</v>
      </c>
      <c r="G288">
        <v>14490</v>
      </c>
      <c r="H288">
        <v>-4830</v>
      </c>
      <c r="I288">
        <v>-4830</v>
      </c>
    </row>
    <row r="289" spans="1:9" x14ac:dyDescent="0.25">
      <c r="A289" s="1">
        <v>43178</v>
      </c>
      <c r="B289" t="s">
        <v>140</v>
      </c>
      <c r="C289" t="s">
        <v>24</v>
      </c>
      <c r="D289">
        <v>21116</v>
      </c>
      <c r="E289" t="s">
        <v>7</v>
      </c>
      <c r="F289">
        <v>-5279</v>
      </c>
      <c r="G289">
        <v>-5279</v>
      </c>
      <c r="H289">
        <v>-5279</v>
      </c>
      <c r="I289">
        <v>15837</v>
      </c>
    </row>
    <row r="290" spans="1:9" x14ac:dyDescent="0.25">
      <c r="A290" s="1">
        <v>43178</v>
      </c>
      <c r="B290" t="s">
        <v>78</v>
      </c>
      <c r="C290" t="s">
        <v>24</v>
      </c>
      <c r="D290">
        <v>33660</v>
      </c>
      <c r="E290" t="s">
        <v>7</v>
      </c>
      <c r="F290">
        <v>-11220</v>
      </c>
      <c r="G290">
        <v>-11220</v>
      </c>
      <c r="H290">
        <v>-11220</v>
      </c>
      <c r="I290">
        <v>33660</v>
      </c>
    </row>
    <row r="291" spans="1:9" x14ac:dyDescent="0.25">
      <c r="A291" s="1">
        <v>43178</v>
      </c>
      <c r="B291" t="s">
        <v>253</v>
      </c>
      <c r="C291" t="s">
        <v>24</v>
      </c>
      <c r="D291">
        <v>13300</v>
      </c>
      <c r="E291" t="s">
        <v>7</v>
      </c>
      <c r="F291">
        <v>-3325</v>
      </c>
      <c r="G291">
        <v>-3325</v>
      </c>
      <c r="H291">
        <v>-3325</v>
      </c>
      <c r="I291">
        <v>9975</v>
      </c>
    </row>
    <row r="292" spans="1:9" x14ac:dyDescent="0.25">
      <c r="A292" s="1">
        <v>43178</v>
      </c>
      <c r="B292" t="s">
        <v>160</v>
      </c>
      <c r="C292" t="s">
        <v>97</v>
      </c>
      <c r="D292">
        <v>3587</v>
      </c>
      <c r="E292" t="s">
        <v>7</v>
      </c>
      <c r="F292">
        <v>-896.75</v>
      </c>
      <c r="G292">
        <v>-896.75</v>
      </c>
      <c r="H292">
        <v>-896.75</v>
      </c>
      <c r="I292">
        <v>2690.25</v>
      </c>
    </row>
    <row r="293" spans="1:9" x14ac:dyDescent="0.25">
      <c r="A293" s="1">
        <v>43178</v>
      </c>
      <c r="B293" t="s">
        <v>254</v>
      </c>
      <c r="C293" t="s">
        <v>24</v>
      </c>
      <c r="D293">
        <v>34450</v>
      </c>
      <c r="E293" t="s">
        <v>7</v>
      </c>
      <c r="F293">
        <v>-8612.5</v>
      </c>
      <c r="G293">
        <v>-8612.5</v>
      </c>
      <c r="H293">
        <v>-8612.5</v>
      </c>
      <c r="I293">
        <v>25837.5</v>
      </c>
    </row>
    <row r="294" spans="1:9" x14ac:dyDescent="0.25">
      <c r="A294" s="1">
        <v>43179</v>
      </c>
      <c r="B294" t="s">
        <v>228</v>
      </c>
      <c r="C294" t="s">
        <v>24</v>
      </c>
      <c r="D294">
        <v>18223</v>
      </c>
      <c r="E294" t="s">
        <v>7</v>
      </c>
      <c r="F294">
        <v>-4555.75</v>
      </c>
      <c r="G294">
        <v>-4555.75</v>
      </c>
      <c r="H294">
        <v>13667.25</v>
      </c>
      <c r="I294">
        <v>-4555.75</v>
      </c>
    </row>
    <row r="295" spans="1:9" x14ac:dyDescent="0.25">
      <c r="A295" s="1">
        <v>43179</v>
      </c>
      <c r="B295" t="s">
        <v>255</v>
      </c>
      <c r="C295" t="s">
        <v>97</v>
      </c>
      <c r="D295">
        <v>7550</v>
      </c>
      <c r="E295" t="s">
        <v>7</v>
      </c>
      <c r="F295">
        <v>-1887.5</v>
      </c>
      <c r="G295">
        <v>5662.5</v>
      </c>
      <c r="H295">
        <v>-1887.5</v>
      </c>
      <c r="I295">
        <v>-1887.5</v>
      </c>
    </row>
    <row r="296" spans="1:9" x14ac:dyDescent="0.25">
      <c r="A296" s="1">
        <v>43180</v>
      </c>
      <c r="B296" t="s">
        <v>256</v>
      </c>
      <c r="C296" t="s">
        <v>24</v>
      </c>
      <c r="D296">
        <v>3380</v>
      </c>
      <c r="E296" t="s">
        <v>7</v>
      </c>
      <c r="F296">
        <v>-1126.67</v>
      </c>
      <c r="G296">
        <v>0</v>
      </c>
      <c r="H296">
        <v>2253.33</v>
      </c>
      <c r="I296">
        <v>-1126.6600000000001</v>
      </c>
    </row>
    <row r="297" spans="1:9" x14ac:dyDescent="0.25">
      <c r="A297" s="1">
        <v>43182</v>
      </c>
      <c r="B297" t="s">
        <v>257</v>
      </c>
      <c r="C297" t="s">
        <v>24</v>
      </c>
      <c r="D297">
        <v>179449</v>
      </c>
      <c r="E297" t="s">
        <v>7</v>
      </c>
      <c r="F297">
        <v>134586.75</v>
      </c>
      <c r="G297">
        <v>-44862.25</v>
      </c>
      <c r="H297">
        <v>-44862.25</v>
      </c>
      <c r="I297">
        <v>-44862.25</v>
      </c>
    </row>
    <row r="298" spans="1:9" x14ac:dyDescent="0.25">
      <c r="A298" s="1">
        <v>43183</v>
      </c>
      <c r="B298" t="s">
        <v>258</v>
      </c>
      <c r="C298" t="s">
        <v>24</v>
      </c>
      <c r="D298">
        <v>9970</v>
      </c>
      <c r="E298" t="s">
        <v>7</v>
      </c>
      <c r="F298">
        <v>-2492.5</v>
      </c>
      <c r="G298">
        <v>7477.5</v>
      </c>
      <c r="H298">
        <v>-2492.5</v>
      </c>
      <c r="I298">
        <v>-2492.5</v>
      </c>
    </row>
    <row r="299" spans="1:9" x14ac:dyDescent="0.25">
      <c r="A299" s="1">
        <v>43185</v>
      </c>
      <c r="B299" t="s">
        <v>259</v>
      </c>
      <c r="C299" t="s">
        <v>24</v>
      </c>
      <c r="D299">
        <v>26260</v>
      </c>
      <c r="E299" t="s">
        <v>7</v>
      </c>
      <c r="F299">
        <v>-6565</v>
      </c>
      <c r="G299">
        <v>-6565</v>
      </c>
      <c r="H299">
        <v>-6565</v>
      </c>
      <c r="I299">
        <v>19695</v>
      </c>
    </row>
    <row r="300" spans="1:9" x14ac:dyDescent="0.25">
      <c r="A300" s="1">
        <v>43185</v>
      </c>
      <c r="B300" t="s">
        <v>258</v>
      </c>
      <c r="C300" t="s">
        <v>24</v>
      </c>
      <c r="D300">
        <v>8073</v>
      </c>
      <c r="E300" t="s">
        <v>7</v>
      </c>
      <c r="F300">
        <v>-2018.25</v>
      </c>
      <c r="G300">
        <v>6054.75</v>
      </c>
      <c r="H300">
        <v>-2018.25</v>
      </c>
      <c r="I300">
        <v>-2018.25</v>
      </c>
    </row>
    <row r="301" spans="1:9" x14ac:dyDescent="0.25">
      <c r="A301" s="1">
        <v>43185</v>
      </c>
      <c r="B301" t="s">
        <v>260</v>
      </c>
      <c r="C301" t="s">
        <v>24</v>
      </c>
      <c r="D301">
        <v>1690</v>
      </c>
      <c r="E301" t="s">
        <v>7</v>
      </c>
      <c r="F301">
        <v>-563.34</v>
      </c>
      <c r="G301">
        <v>1690</v>
      </c>
      <c r="H301">
        <v>-563.33000000000004</v>
      </c>
      <c r="I301">
        <v>-563.33000000000004</v>
      </c>
    </row>
    <row r="302" spans="1:9" x14ac:dyDescent="0.25">
      <c r="A302" s="1">
        <v>43189</v>
      </c>
      <c r="B302" t="s">
        <v>261</v>
      </c>
      <c r="C302" t="s">
        <v>24</v>
      </c>
      <c r="D302">
        <v>1620</v>
      </c>
      <c r="E302" t="s">
        <v>7</v>
      </c>
      <c r="F302">
        <v>0</v>
      </c>
      <c r="G302">
        <v>-1620</v>
      </c>
      <c r="H302">
        <v>0</v>
      </c>
      <c r="I302">
        <v>1620</v>
      </c>
    </row>
    <row r="303" spans="1:9" x14ac:dyDescent="0.25">
      <c r="A303" s="1">
        <v>43189</v>
      </c>
      <c r="B303" t="s">
        <v>262</v>
      </c>
      <c r="C303" t="s">
        <v>24</v>
      </c>
      <c r="D303">
        <v>4600</v>
      </c>
      <c r="E303" t="s">
        <v>7</v>
      </c>
      <c r="F303">
        <v>-1150</v>
      </c>
      <c r="G303">
        <v>-1150</v>
      </c>
      <c r="H303">
        <v>-1150</v>
      </c>
      <c r="I303">
        <v>3450</v>
      </c>
    </row>
    <row r="304" spans="1:9" x14ac:dyDescent="0.25">
      <c r="A304" s="1">
        <v>43189</v>
      </c>
      <c r="B304" t="s">
        <v>251</v>
      </c>
      <c r="C304" t="s">
        <v>11</v>
      </c>
      <c r="D304">
        <v>5920</v>
      </c>
      <c r="E304" t="s">
        <v>7</v>
      </c>
      <c r="F304">
        <v>0</v>
      </c>
      <c r="G304">
        <v>-2960</v>
      </c>
      <c r="H304">
        <v>0</v>
      </c>
      <c r="I304">
        <v>2960</v>
      </c>
    </row>
    <row r="305" spans="1:9" x14ac:dyDescent="0.25">
      <c r="A305" s="1">
        <v>43189</v>
      </c>
      <c r="B305" t="s">
        <v>263</v>
      </c>
      <c r="C305" t="s">
        <v>11</v>
      </c>
      <c r="D305">
        <v>6054</v>
      </c>
      <c r="E305" t="s">
        <v>7</v>
      </c>
      <c r="F305">
        <v>0</v>
      </c>
      <c r="G305">
        <v>0</v>
      </c>
      <c r="H305">
        <v>-6054</v>
      </c>
      <c r="I305">
        <v>6054</v>
      </c>
    </row>
    <row r="306" spans="1:9" x14ac:dyDescent="0.25">
      <c r="A306" s="1">
        <v>43190</v>
      </c>
      <c r="B306" t="s">
        <v>264</v>
      </c>
      <c r="C306" t="s">
        <v>24</v>
      </c>
      <c r="D306">
        <v>120000</v>
      </c>
      <c r="E306" t="s">
        <v>7</v>
      </c>
      <c r="F306">
        <v>-30000</v>
      </c>
      <c r="G306">
        <v>90000</v>
      </c>
      <c r="H306">
        <v>-30000</v>
      </c>
      <c r="I306">
        <v>-30000</v>
      </c>
    </row>
    <row r="307" spans="1:9" x14ac:dyDescent="0.25">
      <c r="A307" s="1">
        <v>43191</v>
      </c>
      <c r="B307" t="s">
        <v>258</v>
      </c>
      <c r="C307" t="s">
        <v>24</v>
      </c>
      <c r="D307">
        <v>17549</v>
      </c>
      <c r="E307" t="s">
        <v>7</v>
      </c>
      <c r="F307">
        <v>-4387.25</v>
      </c>
      <c r="G307">
        <v>13161.75</v>
      </c>
      <c r="H307">
        <v>-4387.25</v>
      </c>
      <c r="I307">
        <v>-4387.25</v>
      </c>
    </row>
    <row r="308" spans="1:9" x14ac:dyDescent="0.25">
      <c r="A308" s="1">
        <v>43192</v>
      </c>
      <c r="B308" t="s">
        <v>265</v>
      </c>
      <c r="C308" t="s">
        <v>20</v>
      </c>
      <c r="D308">
        <v>2869</v>
      </c>
      <c r="E308" t="s">
        <v>7</v>
      </c>
      <c r="F308">
        <v>-717.25</v>
      </c>
      <c r="G308">
        <v>-717.25</v>
      </c>
      <c r="H308">
        <v>2151.75</v>
      </c>
      <c r="I308">
        <v>-717.25</v>
      </c>
    </row>
    <row r="309" spans="1:9" x14ac:dyDescent="0.25">
      <c r="A309" s="1">
        <v>43192</v>
      </c>
      <c r="B309" t="s">
        <v>28</v>
      </c>
      <c r="C309" t="s">
        <v>29</v>
      </c>
      <c r="D309">
        <v>39616.49</v>
      </c>
      <c r="E309" t="s">
        <v>7</v>
      </c>
      <c r="F309">
        <v>0</v>
      </c>
      <c r="G309">
        <v>-39616.49</v>
      </c>
      <c r="H309">
        <v>39616.49</v>
      </c>
      <c r="I309">
        <v>0</v>
      </c>
    </row>
    <row r="310" spans="1:9" x14ac:dyDescent="0.25">
      <c r="A310" s="1">
        <v>43192</v>
      </c>
      <c r="B310" t="s">
        <v>230</v>
      </c>
      <c r="C310" t="s">
        <v>29</v>
      </c>
      <c r="D310">
        <v>45486.51</v>
      </c>
      <c r="E310" t="s">
        <v>7</v>
      </c>
      <c r="F310">
        <v>0</v>
      </c>
      <c r="G310">
        <v>0</v>
      </c>
      <c r="H310">
        <v>45486.51</v>
      </c>
      <c r="I310">
        <v>-45486.51</v>
      </c>
    </row>
    <row r="311" spans="1:9" x14ac:dyDescent="0.25">
      <c r="A311" s="1">
        <v>43195</v>
      </c>
      <c r="B311" t="s">
        <v>30</v>
      </c>
      <c r="C311" t="s">
        <v>29</v>
      </c>
      <c r="D311">
        <v>59531.51</v>
      </c>
      <c r="E311" t="s">
        <v>7</v>
      </c>
      <c r="F311">
        <v>59531.51</v>
      </c>
      <c r="G311">
        <v>-59531.51</v>
      </c>
      <c r="H311">
        <v>0</v>
      </c>
      <c r="I311">
        <v>0</v>
      </c>
    </row>
    <row r="312" spans="1:9" x14ac:dyDescent="0.25">
      <c r="A312" s="1">
        <v>43196</v>
      </c>
      <c r="B312" t="s">
        <v>51</v>
      </c>
      <c r="C312" t="s">
        <v>24</v>
      </c>
      <c r="D312">
        <v>7769</v>
      </c>
      <c r="E312" t="s">
        <v>7</v>
      </c>
      <c r="F312">
        <v>5826.75</v>
      </c>
      <c r="G312">
        <v>-1942.25</v>
      </c>
      <c r="H312">
        <v>-1942.25</v>
      </c>
      <c r="I312">
        <v>-1942.25</v>
      </c>
    </row>
    <row r="313" spans="1:9" x14ac:dyDescent="0.25">
      <c r="A313" s="1">
        <v>43197</v>
      </c>
      <c r="B313" t="s">
        <v>125</v>
      </c>
      <c r="C313" t="s">
        <v>24</v>
      </c>
      <c r="D313">
        <v>4000</v>
      </c>
      <c r="E313" t="s">
        <v>7</v>
      </c>
      <c r="F313">
        <v>4000</v>
      </c>
      <c r="G313">
        <v>0</v>
      </c>
      <c r="H313">
        <v>-4000</v>
      </c>
      <c r="I313">
        <v>0</v>
      </c>
    </row>
    <row r="314" spans="1:9" x14ac:dyDescent="0.25">
      <c r="A314" s="1">
        <v>43198</v>
      </c>
      <c r="B314" t="s">
        <v>266</v>
      </c>
      <c r="C314" t="s">
        <v>99</v>
      </c>
      <c r="D314">
        <v>7027</v>
      </c>
      <c r="E314" t="s">
        <v>7</v>
      </c>
      <c r="F314">
        <v>0</v>
      </c>
      <c r="G314">
        <v>7027</v>
      </c>
      <c r="H314">
        <v>-7027</v>
      </c>
      <c r="I314">
        <v>0</v>
      </c>
    </row>
    <row r="315" spans="1:9" x14ac:dyDescent="0.25">
      <c r="A315" s="1">
        <v>43201</v>
      </c>
      <c r="B315" t="s">
        <v>267</v>
      </c>
      <c r="C315" t="s">
        <v>97</v>
      </c>
      <c r="D315">
        <v>7500</v>
      </c>
      <c r="E315" t="s">
        <v>7</v>
      </c>
      <c r="F315">
        <v>-1875</v>
      </c>
      <c r="G315">
        <v>5625</v>
      </c>
      <c r="H315">
        <v>-1875</v>
      </c>
      <c r="I315">
        <v>-1875</v>
      </c>
    </row>
    <row r="316" spans="1:9" x14ac:dyDescent="0.25">
      <c r="A316" s="1">
        <v>43201</v>
      </c>
      <c r="B316" t="s">
        <v>268</v>
      </c>
      <c r="C316" t="s">
        <v>24</v>
      </c>
      <c r="D316">
        <v>10000</v>
      </c>
      <c r="E316" t="s">
        <v>7</v>
      </c>
      <c r="F316">
        <v>-2500</v>
      </c>
      <c r="G316">
        <v>-2500</v>
      </c>
      <c r="H316">
        <v>-2500</v>
      </c>
      <c r="I316">
        <v>7500</v>
      </c>
    </row>
    <row r="317" spans="1:9" x14ac:dyDescent="0.25">
      <c r="A317" s="1">
        <v>43202</v>
      </c>
      <c r="B317" t="s">
        <v>269</v>
      </c>
      <c r="C317" t="s">
        <v>24</v>
      </c>
      <c r="D317">
        <v>10179</v>
      </c>
      <c r="E317" t="s">
        <v>7</v>
      </c>
      <c r="F317">
        <v>-2544.75</v>
      </c>
      <c r="G317">
        <v>-2544.75</v>
      </c>
      <c r="H317">
        <v>-2544.75</v>
      </c>
      <c r="I317">
        <v>7634.25</v>
      </c>
    </row>
    <row r="318" spans="1:9" x14ac:dyDescent="0.25">
      <c r="A318" s="1">
        <v>43204</v>
      </c>
      <c r="B318" t="s">
        <v>270</v>
      </c>
      <c r="C318" t="s">
        <v>24</v>
      </c>
      <c r="D318">
        <v>1890</v>
      </c>
      <c r="E318" t="s">
        <v>7</v>
      </c>
      <c r="F318">
        <v>-472.5</v>
      </c>
      <c r="G318">
        <v>-472.5</v>
      </c>
      <c r="H318">
        <v>-472.5</v>
      </c>
      <c r="I318">
        <v>1417.5</v>
      </c>
    </row>
    <row r="319" spans="1:9" x14ac:dyDescent="0.25">
      <c r="A319" s="1">
        <v>43204</v>
      </c>
      <c r="B319" t="s">
        <v>73</v>
      </c>
      <c r="C319" t="s">
        <v>24</v>
      </c>
      <c r="D319">
        <v>25000</v>
      </c>
      <c r="E319" t="s">
        <v>7</v>
      </c>
      <c r="F319">
        <v>-8333.33</v>
      </c>
      <c r="G319">
        <v>16666.669999999998</v>
      </c>
      <c r="H319">
        <v>0</v>
      </c>
      <c r="I319">
        <v>-8333.34</v>
      </c>
    </row>
    <row r="320" spans="1:9" x14ac:dyDescent="0.25">
      <c r="A320" s="1">
        <v>43207</v>
      </c>
      <c r="B320" t="s">
        <v>271</v>
      </c>
      <c r="C320" t="s">
        <v>24</v>
      </c>
      <c r="D320">
        <v>16140</v>
      </c>
      <c r="E320" t="s">
        <v>7</v>
      </c>
      <c r="F320">
        <v>-4035</v>
      </c>
      <c r="G320">
        <v>-4035</v>
      </c>
      <c r="H320">
        <v>12105</v>
      </c>
      <c r="I320">
        <v>-4035</v>
      </c>
    </row>
    <row r="321" spans="1:9" x14ac:dyDescent="0.25">
      <c r="A321" s="1">
        <v>43207</v>
      </c>
      <c r="B321" t="s">
        <v>152</v>
      </c>
      <c r="C321" t="s">
        <v>24</v>
      </c>
      <c r="D321">
        <v>50204</v>
      </c>
      <c r="E321" t="s">
        <v>7</v>
      </c>
      <c r="F321">
        <v>-12551</v>
      </c>
      <c r="G321">
        <v>-12551</v>
      </c>
      <c r="H321">
        <v>37653</v>
      </c>
      <c r="I321">
        <v>-12551</v>
      </c>
    </row>
    <row r="322" spans="1:9" x14ac:dyDescent="0.25">
      <c r="A322" s="1">
        <v>43208</v>
      </c>
      <c r="B322" t="s">
        <v>140</v>
      </c>
      <c r="C322" t="s">
        <v>24</v>
      </c>
      <c r="D322">
        <v>21116</v>
      </c>
      <c r="E322" t="s">
        <v>7</v>
      </c>
      <c r="F322">
        <v>-5279</v>
      </c>
      <c r="G322">
        <v>-5279</v>
      </c>
      <c r="H322">
        <v>-5279</v>
      </c>
      <c r="I322">
        <v>15837</v>
      </c>
    </row>
    <row r="323" spans="1:9" x14ac:dyDescent="0.25">
      <c r="A323" s="1">
        <v>43208</v>
      </c>
      <c r="B323" t="s">
        <v>139</v>
      </c>
      <c r="C323" t="s">
        <v>24</v>
      </c>
      <c r="D323">
        <v>16570</v>
      </c>
      <c r="E323" t="s">
        <v>7</v>
      </c>
      <c r="F323">
        <v>-4142.5</v>
      </c>
      <c r="G323">
        <v>-4142.5</v>
      </c>
      <c r="H323">
        <v>-4142.5</v>
      </c>
      <c r="I323">
        <v>12427.5</v>
      </c>
    </row>
    <row r="324" spans="1:9" x14ac:dyDescent="0.25">
      <c r="A324" s="1">
        <v>43208</v>
      </c>
      <c r="B324" t="s">
        <v>192</v>
      </c>
      <c r="C324" t="s">
        <v>24</v>
      </c>
      <c r="D324">
        <v>16297</v>
      </c>
      <c r="E324" t="s">
        <v>7</v>
      </c>
      <c r="F324">
        <v>-4074.25</v>
      </c>
      <c r="G324">
        <v>-4074.25</v>
      </c>
      <c r="H324">
        <v>-4074.25</v>
      </c>
      <c r="I324">
        <v>12222.75</v>
      </c>
    </row>
    <row r="325" spans="1:9" x14ac:dyDescent="0.25">
      <c r="A325" s="1">
        <v>43208</v>
      </c>
      <c r="B325" t="s">
        <v>78</v>
      </c>
      <c r="C325" t="s">
        <v>24</v>
      </c>
      <c r="D325">
        <v>33660</v>
      </c>
      <c r="E325" t="s">
        <v>7</v>
      </c>
      <c r="F325">
        <v>-11220</v>
      </c>
      <c r="G325">
        <v>-11220</v>
      </c>
      <c r="H325">
        <v>-11220</v>
      </c>
      <c r="I325">
        <v>33660</v>
      </c>
    </row>
    <row r="326" spans="1:9" x14ac:dyDescent="0.25">
      <c r="A326" s="1">
        <v>43211</v>
      </c>
      <c r="B326" t="s">
        <v>166</v>
      </c>
      <c r="C326" t="s">
        <v>24</v>
      </c>
      <c r="D326">
        <v>3390</v>
      </c>
      <c r="E326" t="s">
        <v>7</v>
      </c>
      <c r="F326">
        <v>2542.5</v>
      </c>
      <c r="G326">
        <v>-847.5</v>
      </c>
      <c r="H326">
        <v>-847.5</v>
      </c>
      <c r="I326">
        <v>-847.5</v>
      </c>
    </row>
    <row r="327" spans="1:9" x14ac:dyDescent="0.25">
      <c r="A327" s="1">
        <v>43211</v>
      </c>
      <c r="B327" t="s">
        <v>172</v>
      </c>
      <c r="C327" t="s">
        <v>24</v>
      </c>
      <c r="D327">
        <v>990</v>
      </c>
      <c r="E327" t="s">
        <v>7</v>
      </c>
      <c r="F327">
        <v>-990</v>
      </c>
      <c r="G327">
        <v>990</v>
      </c>
      <c r="H327">
        <v>0</v>
      </c>
      <c r="I327">
        <v>0</v>
      </c>
    </row>
    <row r="328" spans="1:9" x14ac:dyDescent="0.25">
      <c r="A328" s="1">
        <v>43211</v>
      </c>
      <c r="B328" t="s">
        <v>272</v>
      </c>
      <c r="C328" t="s">
        <v>24</v>
      </c>
      <c r="D328">
        <v>5940</v>
      </c>
      <c r="E328" t="s">
        <v>7</v>
      </c>
      <c r="F328">
        <v>-1485</v>
      </c>
      <c r="G328">
        <v>4455</v>
      </c>
      <c r="H328">
        <v>-1485</v>
      </c>
      <c r="I328">
        <v>-1485</v>
      </c>
    </row>
    <row r="329" spans="1:9" x14ac:dyDescent="0.25">
      <c r="A329" s="1">
        <v>43211</v>
      </c>
      <c r="B329" t="s">
        <v>273</v>
      </c>
      <c r="C329" t="s">
        <v>24</v>
      </c>
      <c r="D329">
        <v>7391</v>
      </c>
      <c r="E329" t="s">
        <v>7</v>
      </c>
      <c r="F329">
        <v>0</v>
      </c>
      <c r="G329">
        <v>3695.5</v>
      </c>
      <c r="H329">
        <v>0</v>
      </c>
      <c r="I329">
        <v>-3695.5</v>
      </c>
    </row>
    <row r="330" spans="1:9" x14ac:dyDescent="0.25">
      <c r="A330" s="1">
        <v>43213</v>
      </c>
      <c r="B330" t="s">
        <v>274</v>
      </c>
      <c r="C330" t="s">
        <v>24</v>
      </c>
      <c r="D330">
        <v>9098</v>
      </c>
      <c r="E330" t="s">
        <v>7</v>
      </c>
      <c r="F330">
        <v>6823.5</v>
      </c>
      <c r="G330">
        <v>-2274.5</v>
      </c>
      <c r="H330">
        <v>-2274.5</v>
      </c>
      <c r="I330">
        <v>-2274.5</v>
      </c>
    </row>
    <row r="331" spans="1:9" x14ac:dyDescent="0.25">
      <c r="A331" s="1">
        <v>43214</v>
      </c>
      <c r="B331" t="s">
        <v>275</v>
      </c>
      <c r="C331" t="s">
        <v>24</v>
      </c>
      <c r="D331">
        <v>24000</v>
      </c>
      <c r="E331" t="s">
        <v>7</v>
      </c>
      <c r="F331">
        <v>0</v>
      </c>
      <c r="G331">
        <v>-24000</v>
      </c>
      <c r="H331">
        <v>24000</v>
      </c>
      <c r="I331">
        <v>0</v>
      </c>
    </row>
    <row r="332" spans="1:9" x14ac:dyDescent="0.25">
      <c r="A332" s="1">
        <v>43214</v>
      </c>
      <c r="B332" t="s">
        <v>276</v>
      </c>
      <c r="C332" t="s">
        <v>24</v>
      </c>
      <c r="D332">
        <v>40000</v>
      </c>
      <c r="E332" t="s">
        <v>7</v>
      </c>
      <c r="F332">
        <v>-20000</v>
      </c>
      <c r="G332">
        <v>-20000</v>
      </c>
      <c r="H332">
        <v>20000</v>
      </c>
      <c r="I332">
        <v>20000</v>
      </c>
    </row>
    <row r="333" spans="1:9" x14ac:dyDescent="0.25">
      <c r="A333" s="1">
        <v>43214</v>
      </c>
      <c r="B333" t="s">
        <v>277</v>
      </c>
      <c r="C333" t="s">
        <v>11</v>
      </c>
      <c r="D333">
        <v>15298</v>
      </c>
      <c r="E333" t="s">
        <v>7</v>
      </c>
      <c r="F333">
        <v>-3824.5</v>
      </c>
      <c r="G333">
        <v>-3824.5</v>
      </c>
      <c r="H333">
        <v>-3824.5</v>
      </c>
      <c r="I333">
        <v>11473.5</v>
      </c>
    </row>
    <row r="334" spans="1:9" x14ac:dyDescent="0.25">
      <c r="A334" s="1">
        <v>43216</v>
      </c>
      <c r="B334" t="s">
        <v>206</v>
      </c>
      <c r="C334" t="s">
        <v>24</v>
      </c>
      <c r="D334">
        <v>21590</v>
      </c>
      <c r="E334" t="s">
        <v>7</v>
      </c>
      <c r="F334">
        <v>-5397.5</v>
      </c>
      <c r="G334">
        <v>16192.5</v>
      </c>
      <c r="H334">
        <v>-5397.5</v>
      </c>
      <c r="I334">
        <v>-5397.5</v>
      </c>
    </row>
    <row r="335" spans="1:9" x14ac:dyDescent="0.25">
      <c r="A335" s="1">
        <v>43218</v>
      </c>
      <c r="B335" t="s">
        <v>162</v>
      </c>
      <c r="C335" t="s">
        <v>24</v>
      </c>
      <c r="D335">
        <v>3680</v>
      </c>
      <c r="E335" t="s">
        <v>7</v>
      </c>
      <c r="F335">
        <v>-920</v>
      </c>
      <c r="G335">
        <v>-920</v>
      </c>
      <c r="H335">
        <v>2760</v>
      </c>
      <c r="I335">
        <v>-920</v>
      </c>
    </row>
    <row r="336" spans="1:9" x14ac:dyDescent="0.25">
      <c r="A336" s="1">
        <v>43219</v>
      </c>
      <c r="B336" t="s">
        <v>278</v>
      </c>
      <c r="C336" t="s">
        <v>24</v>
      </c>
      <c r="D336">
        <v>150000</v>
      </c>
      <c r="E336" t="s">
        <v>7</v>
      </c>
      <c r="F336">
        <v>112500</v>
      </c>
      <c r="G336">
        <v>-37500</v>
      </c>
      <c r="H336">
        <v>-37500</v>
      </c>
      <c r="I336">
        <v>-37500</v>
      </c>
    </row>
    <row r="337" spans="1:9" x14ac:dyDescent="0.25">
      <c r="A337" s="1">
        <v>43219</v>
      </c>
      <c r="B337" t="s">
        <v>195</v>
      </c>
      <c r="C337" t="s">
        <v>24</v>
      </c>
      <c r="D337">
        <v>2310</v>
      </c>
      <c r="E337" t="s">
        <v>7</v>
      </c>
      <c r="F337">
        <v>2310</v>
      </c>
      <c r="G337">
        <v>-2310</v>
      </c>
      <c r="H337">
        <v>0</v>
      </c>
      <c r="I337">
        <v>0</v>
      </c>
    </row>
    <row r="338" spans="1:9" x14ac:dyDescent="0.25">
      <c r="A338" s="1">
        <v>43220</v>
      </c>
      <c r="B338" t="s">
        <v>279</v>
      </c>
      <c r="C338" t="s">
        <v>24</v>
      </c>
      <c r="D338">
        <v>5488</v>
      </c>
      <c r="E338" t="s">
        <v>7</v>
      </c>
      <c r="F338">
        <v>4116</v>
      </c>
      <c r="G338">
        <v>-1372</v>
      </c>
      <c r="H338">
        <v>-1372</v>
      </c>
      <c r="I338">
        <v>-1372</v>
      </c>
    </row>
    <row r="339" spans="1:9" x14ac:dyDescent="0.25">
      <c r="A339" s="1">
        <v>43220</v>
      </c>
      <c r="B339" t="s">
        <v>280</v>
      </c>
      <c r="C339" t="s">
        <v>24</v>
      </c>
      <c r="D339">
        <v>221155</v>
      </c>
      <c r="E339" t="s">
        <v>7</v>
      </c>
      <c r="F339">
        <v>165866.25</v>
      </c>
      <c r="G339">
        <v>-55288.75</v>
      </c>
      <c r="H339">
        <v>-55288.75</v>
      </c>
      <c r="I339">
        <v>-55288.75</v>
      </c>
    </row>
    <row r="340" spans="1:9" x14ac:dyDescent="0.25">
      <c r="A340" s="1">
        <v>43221</v>
      </c>
      <c r="B340" t="s">
        <v>239</v>
      </c>
      <c r="C340" t="s">
        <v>29</v>
      </c>
      <c r="D340">
        <v>157246</v>
      </c>
      <c r="E340" t="s">
        <v>7</v>
      </c>
      <c r="F340">
        <v>-157246</v>
      </c>
      <c r="G340">
        <v>157246</v>
      </c>
      <c r="H340">
        <v>0</v>
      </c>
      <c r="I340">
        <v>0</v>
      </c>
    </row>
    <row r="341" spans="1:9" x14ac:dyDescent="0.25">
      <c r="A341" s="1">
        <v>43223</v>
      </c>
      <c r="B341" t="s">
        <v>229</v>
      </c>
      <c r="C341" t="s">
        <v>29</v>
      </c>
      <c r="D341">
        <v>57171.5</v>
      </c>
      <c r="E341" t="s">
        <v>7</v>
      </c>
      <c r="F341">
        <v>-57171.5</v>
      </c>
      <c r="G341">
        <v>0</v>
      </c>
      <c r="H341">
        <v>57171.5</v>
      </c>
      <c r="I341">
        <v>0</v>
      </c>
    </row>
    <row r="342" spans="1:9" x14ac:dyDescent="0.25">
      <c r="A342" s="1">
        <v>43226</v>
      </c>
      <c r="B342" t="s">
        <v>281</v>
      </c>
      <c r="C342" t="s">
        <v>59</v>
      </c>
      <c r="D342">
        <v>3948</v>
      </c>
      <c r="E342" t="s">
        <v>7</v>
      </c>
      <c r="F342">
        <v>-1316</v>
      </c>
      <c r="G342">
        <v>0</v>
      </c>
      <c r="H342">
        <v>-1316</v>
      </c>
      <c r="I342">
        <v>2632</v>
      </c>
    </row>
    <row r="343" spans="1:9" x14ac:dyDescent="0.25">
      <c r="A343" s="1">
        <v>43226</v>
      </c>
      <c r="B343" t="s">
        <v>19</v>
      </c>
      <c r="C343" t="s">
        <v>24</v>
      </c>
      <c r="D343">
        <v>16827</v>
      </c>
      <c r="E343" t="s">
        <v>7</v>
      </c>
      <c r="F343">
        <v>-4206.75</v>
      </c>
      <c r="G343">
        <v>-4206.75</v>
      </c>
      <c r="H343">
        <v>-4206.75</v>
      </c>
      <c r="I343">
        <v>12620.25</v>
      </c>
    </row>
    <row r="344" spans="1:9" x14ac:dyDescent="0.25">
      <c r="A344" s="1">
        <v>43227</v>
      </c>
      <c r="B344" t="s">
        <v>282</v>
      </c>
      <c r="C344" t="s">
        <v>24</v>
      </c>
      <c r="D344">
        <v>22390</v>
      </c>
      <c r="E344" t="s">
        <v>7</v>
      </c>
      <c r="F344">
        <v>0</v>
      </c>
      <c r="G344">
        <v>22390</v>
      </c>
      <c r="H344">
        <v>-22390</v>
      </c>
      <c r="I344">
        <v>0</v>
      </c>
    </row>
    <row r="345" spans="1:9" x14ac:dyDescent="0.25">
      <c r="A345" s="1">
        <v>43229</v>
      </c>
      <c r="B345" t="s">
        <v>283</v>
      </c>
      <c r="C345" t="s">
        <v>20</v>
      </c>
      <c r="D345">
        <v>3738</v>
      </c>
      <c r="E345" t="s">
        <v>7</v>
      </c>
      <c r="F345">
        <v>-934.5</v>
      </c>
      <c r="G345">
        <v>-934.5</v>
      </c>
      <c r="H345">
        <v>2803.5</v>
      </c>
      <c r="I345">
        <v>-934.5</v>
      </c>
    </row>
    <row r="346" spans="1:9" x14ac:dyDescent="0.25">
      <c r="A346" s="1">
        <v>43231</v>
      </c>
      <c r="B346" t="s">
        <v>284</v>
      </c>
      <c r="C346" t="s">
        <v>24</v>
      </c>
      <c r="D346">
        <v>6000</v>
      </c>
      <c r="E346" t="s">
        <v>7</v>
      </c>
      <c r="F346">
        <v>-1500</v>
      </c>
      <c r="G346">
        <v>4500</v>
      </c>
      <c r="H346">
        <v>-1500</v>
      </c>
      <c r="I346">
        <v>-1500</v>
      </c>
    </row>
    <row r="347" spans="1:9" x14ac:dyDescent="0.25">
      <c r="A347" s="1">
        <v>43233</v>
      </c>
      <c r="B347" t="s">
        <v>285</v>
      </c>
      <c r="C347" t="s">
        <v>24</v>
      </c>
      <c r="D347">
        <v>5600</v>
      </c>
      <c r="E347" t="s">
        <v>7</v>
      </c>
      <c r="F347">
        <v>0</v>
      </c>
      <c r="G347">
        <v>5600</v>
      </c>
      <c r="H347">
        <v>-5600</v>
      </c>
      <c r="I347">
        <v>0</v>
      </c>
    </row>
    <row r="348" spans="1:9" x14ac:dyDescent="0.25">
      <c r="A348" s="1">
        <v>43235</v>
      </c>
      <c r="B348" t="s">
        <v>286</v>
      </c>
      <c r="C348" t="s">
        <v>20</v>
      </c>
      <c r="D348">
        <v>26004</v>
      </c>
      <c r="E348" t="s">
        <v>7</v>
      </c>
      <c r="F348">
        <v>-6501</v>
      </c>
      <c r="G348">
        <v>-6501</v>
      </c>
      <c r="H348">
        <v>19503</v>
      </c>
      <c r="I348">
        <v>-6501</v>
      </c>
    </row>
    <row r="349" spans="1:9" x14ac:dyDescent="0.25">
      <c r="A349" s="1">
        <v>43235</v>
      </c>
      <c r="B349" t="s">
        <v>287</v>
      </c>
      <c r="C349" t="s">
        <v>24</v>
      </c>
      <c r="D349">
        <v>2590</v>
      </c>
      <c r="E349" t="s">
        <v>7</v>
      </c>
      <c r="F349">
        <v>-2590</v>
      </c>
      <c r="G349">
        <v>0</v>
      </c>
      <c r="H349">
        <v>2590</v>
      </c>
      <c r="I349">
        <v>0</v>
      </c>
    </row>
    <row r="350" spans="1:9" x14ac:dyDescent="0.25">
      <c r="A350" s="1">
        <v>43242</v>
      </c>
      <c r="B350" t="s">
        <v>288</v>
      </c>
      <c r="C350" t="s">
        <v>24</v>
      </c>
      <c r="D350">
        <v>40000</v>
      </c>
      <c r="E350" t="s">
        <v>7</v>
      </c>
      <c r="F350">
        <v>-20000</v>
      </c>
      <c r="G350">
        <v>-20000</v>
      </c>
      <c r="H350">
        <v>20000</v>
      </c>
      <c r="I350">
        <v>20000</v>
      </c>
    </row>
    <row r="351" spans="1:9" x14ac:dyDescent="0.25">
      <c r="A351" s="1">
        <v>43242</v>
      </c>
      <c r="B351" t="s">
        <v>152</v>
      </c>
      <c r="C351" t="s">
        <v>24</v>
      </c>
      <c r="D351">
        <v>39200</v>
      </c>
      <c r="E351" t="s">
        <v>7</v>
      </c>
      <c r="F351">
        <v>-9800</v>
      </c>
      <c r="G351">
        <v>-9800</v>
      </c>
      <c r="H351">
        <v>29400</v>
      </c>
      <c r="I351">
        <v>-9800</v>
      </c>
    </row>
    <row r="352" spans="1:9" x14ac:dyDescent="0.25">
      <c r="A352" s="1">
        <v>43245</v>
      </c>
      <c r="B352" t="s">
        <v>140</v>
      </c>
      <c r="C352" t="s">
        <v>24</v>
      </c>
      <c r="D352">
        <v>21116</v>
      </c>
      <c r="E352" t="s">
        <v>7</v>
      </c>
      <c r="F352">
        <v>-5279</v>
      </c>
      <c r="G352">
        <v>-5279</v>
      </c>
      <c r="H352">
        <v>-5279</v>
      </c>
      <c r="I352">
        <v>15837</v>
      </c>
    </row>
    <row r="353" spans="1:9" x14ac:dyDescent="0.25">
      <c r="A353" s="1">
        <v>43245</v>
      </c>
      <c r="B353" t="s">
        <v>289</v>
      </c>
      <c r="C353" t="s">
        <v>24</v>
      </c>
      <c r="D353">
        <v>16700</v>
      </c>
      <c r="E353" t="s">
        <v>7</v>
      </c>
      <c r="F353">
        <v>-4175</v>
      </c>
      <c r="G353">
        <v>-4175</v>
      </c>
      <c r="H353">
        <v>-4175</v>
      </c>
      <c r="I353">
        <v>12525</v>
      </c>
    </row>
    <row r="354" spans="1:9" x14ac:dyDescent="0.25">
      <c r="A354" s="1">
        <v>43245</v>
      </c>
      <c r="B354" t="s">
        <v>290</v>
      </c>
      <c r="C354" t="s">
        <v>97</v>
      </c>
      <c r="D354">
        <v>3719</v>
      </c>
      <c r="E354" t="s">
        <v>7</v>
      </c>
      <c r="F354">
        <v>-929.75</v>
      </c>
      <c r="G354">
        <v>-929.75</v>
      </c>
      <c r="H354">
        <v>-929.75</v>
      </c>
      <c r="I354">
        <v>2789.25</v>
      </c>
    </row>
    <row r="355" spans="1:9" x14ac:dyDescent="0.25">
      <c r="A355" s="1">
        <v>43245</v>
      </c>
      <c r="B355" t="s">
        <v>139</v>
      </c>
      <c r="C355" t="s">
        <v>24</v>
      </c>
      <c r="D355">
        <v>17830</v>
      </c>
      <c r="E355" t="s">
        <v>7</v>
      </c>
      <c r="F355">
        <v>-4457.5</v>
      </c>
      <c r="G355">
        <v>-4457.5</v>
      </c>
      <c r="H355">
        <v>-4457.5</v>
      </c>
      <c r="I355">
        <v>13372.5</v>
      </c>
    </row>
    <row r="356" spans="1:9" x14ac:dyDescent="0.25">
      <c r="A356" s="1">
        <v>43245</v>
      </c>
      <c r="B356" t="s">
        <v>291</v>
      </c>
      <c r="C356" t="s">
        <v>24</v>
      </c>
      <c r="D356">
        <v>8380</v>
      </c>
      <c r="E356" t="s">
        <v>7</v>
      </c>
      <c r="F356">
        <v>-2095</v>
      </c>
      <c r="G356">
        <v>-2095</v>
      </c>
      <c r="H356">
        <v>-2095</v>
      </c>
      <c r="I356">
        <v>6285</v>
      </c>
    </row>
    <row r="357" spans="1:9" x14ac:dyDescent="0.25">
      <c r="A357" s="1">
        <v>43245</v>
      </c>
      <c r="B357" t="s">
        <v>78</v>
      </c>
      <c r="C357" t="s">
        <v>24</v>
      </c>
      <c r="D357">
        <v>38160</v>
      </c>
      <c r="E357" t="s">
        <v>7</v>
      </c>
      <c r="F357">
        <v>-12720</v>
      </c>
      <c r="G357">
        <v>-12720</v>
      </c>
      <c r="H357">
        <v>-12720</v>
      </c>
      <c r="I357">
        <v>38160</v>
      </c>
    </row>
    <row r="358" spans="1:9" x14ac:dyDescent="0.25">
      <c r="A358" s="1">
        <v>43246</v>
      </c>
      <c r="B358" t="s">
        <v>292</v>
      </c>
      <c r="C358" t="s">
        <v>35</v>
      </c>
      <c r="D358">
        <v>5690</v>
      </c>
      <c r="E358" t="s">
        <v>7</v>
      </c>
      <c r="F358">
        <v>-5690</v>
      </c>
      <c r="G358">
        <v>0</v>
      </c>
      <c r="H358">
        <v>5690</v>
      </c>
      <c r="I358">
        <v>0</v>
      </c>
    </row>
    <row r="359" spans="1:9" x14ac:dyDescent="0.25">
      <c r="A359" s="1">
        <v>43246</v>
      </c>
      <c r="B359" t="s">
        <v>293</v>
      </c>
      <c r="C359" t="s">
        <v>20</v>
      </c>
      <c r="D359">
        <v>819</v>
      </c>
      <c r="E359" t="s">
        <v>7</v>
      </c>
      <c r="F359">
        <v>-204.75</v>
      </c>
      <c r="G359">
        <v>-204.75</v>
      </c>
      <c r="H359">
        <v>614.25</v>
      </c>
      <c r="I359">
        <v>-204.75</v>
      </c>
    </row>
    <row r="360" spans="1:9" x14ac:dyDescent="0.25">
      <c r="A360" s="1">
        <v>43247</v>
      </c>
      <c r="B360" t="s">
        <v>294</v>
      </c>
      <c r="C360" t="s">
        <v>24</v>
      </c>
      <c r="D360">
        <v>8960</v>
      </c>
      <c r="E360" t="s">
        <v>7</v>
      </c>
      <c r="F360">
        <v>0</v>
      </c>
      <c r="G360">
        <v>8960</v>
      </c>
      <c r="H360">
        <v>0</v>
      </c>
      <c r="I360">
        <v>-8960</v>
      </c>
    </row>
    <row r="361" spans="1:9" x14ac:dyDescent="0.25">
      <c r="A361" s="1">
        <v>43247</v>
      </c>
      <c r="B361" t="s">
        <v>166</v>
      </c>
      <c r="C361" t="s">
        <v>24</v>
      </c>
      <c r="D361">
        <v>3780</v>
      </c>
      <c r="E361" t="s">
        <v>7</v>
      </c>
      <c r="F361">
        <v>-945</v>
      </c>
      <c r="G361">
        <v>2835</v>
      </c>
      <c r="H361">
        <v>-945</v>
      </c>
      <c r="I361">
        <v>-945</v>
      </c>
    </row>
    <row r="362" spans="1:9" x14ac:dyDescent="0.25">
      <c r="A362" s="1">
        <v>43248</v>
      </c>
      <c r="B362" t="s">
        <v>295</v>
      </c>
      <c r="C362" t="s">
        <v>24</v>
      </c>
      <c r="D362">
        <v>120000</v>
      </c>
      <c r="E362" t="s">
        <v>7</v>
      </c>
      <c r="F362">
        <v>-30000</v>
      </c>
      <c r="G362">
        <v>90000</v>
      </c>
      <c r="H362">
        <v>-30000</v>
      </c>
      <c r="I362">
        <v>-30000</v>
      </c>
    </row>
    <row r="363" spans="1:9" x14ac:dyDescent="0.25">
      <c r="A363" s="1">
        <v>43249</v>
      </c>
      <c r="B363" t="s">
        <v>296</v>
      </c>
      <c r="C363" t="s">
        <v>24</v>
      </c>
      <c r="D363">
        <v>26000</v>
      </c>
      <c r="E363" t="s">
        <v>7</v>
      </c>
      <c r="F363">
        <v>-6000</v>
      </c>
      <c r="G363">
        <v>26000</v>
      </c>
      <c r="H363">
        <v>-8000</v>
      </c>
      <c r="I363">
        <v>-12000</v>
      </c>
    </row>
    <row r="364" spans="1:9" x14ac:dyDescent="0.25">
      <c r="A364" s="1">
        <v>43249</v>
      </c>
      <c r="B364" t="s">
        <v>297</v>
      </c>
      <c r="C364" t="s">
        <v>24</v>
      </c>
      <c r="D364">
        <v>3581</v>
      </c>
      <c r="E364" t="s">
        <v>7</v>
      </c>
      <c r="F364">
        <v>-895.25</v>
      </c>
      <c r="G364">
        <v>2685.75</v>
      </c>
      <c r="H364">
        <v>-895.25</v>
      </c>
      <c r="I364">
        <v>-895.25</v>
      </c>
    </row>
    <row r="365" spans="1:9" x14ac:dyDescent="0.25">
      <c r="A365" s="1">
        <v>43250</v>
      </c>
      <c r="B365" t="s">
        <v>137</v>
      </c>
      <c r="C365" t="s">
        <v>99</v>
      </c>
      <c r="D365">
        <v>1683</v>
      </c>
      <c r="E365" t="s">
        <v>7</v>
      </c>
      <c r="F365">
        <v>-1683</v>
      </c>
      <c r="G365">
        <v>0</v>
      </c>
      <c r="H365">
        <v>1683</v>
      </c>
      <c r="I365">
        <v>0</v>
      </c>
    </row>
    <row r="366" spans="1:9" x14ac:dyDescent="0.25">
      <c r="A366" s="1">
        <v>43250</v>
      </c>
      <c r="B366" t="s">
        <v>298</v>
      </c>
      <c r="C366" t="s">
        <v>24</v>
      </c>
      <c r="D366">
        <v>222762</v>
      </c>
      <c r="E366" t="s">
        <v>7</v>
      </c>
      <c r="F366">
        <v>167071.5</v>
      </c>
      <c r="G366">
        <v>-55690.5</v>
      </c>
      <c r="H366">
        <v>-55690.5</v>
      </c>
      <c r="I366">
        <v>-55690.5</v>
      </c>
    </row>
    <row r="367" spans="1:9" x14ac:dyDescent="0.25">
      <c r="A367" s="1">
        <v>43250</v>
      </c>
      <c r="B367" t="s">
        <v>283</v>
      </c>
      <c r="C367" t="s">
        <v>24</v>
      </c>
      <c r="D367">
        <v>2200</v>
      </c>
      <c r="E367" t="s">
        <v>7</v>
      </c>
      <c r="F367">
        <v>1650</v>
      </c>
      <c r="G367">
        <v>-550</v>
      </c>
      <c r="H367">
        <v>-550</v>
      </c>
      <c r="I367">
        <v>-550</v>
      </c>
    </row>
    <row r="368" spans="1:9" x14ac:dyDescent="0.25">
      <c r="A368" s="1">
        <v>43252</v>
      </c>
      <c r="B368" t="s">
        <v>229</v>
      </c>
      <c r="C368" t="s">
        <v>29</v>
      </c>
      <c r="D368">
        <v>27617.33</v>
      </c>
      <c r="E368" t="s">
        <v>7</v>
      </c>
      <c r="F368">
        <v>-27617.33</v>
      </c>
      <c r="G368">
        <v>0</v>
      </c>
      <c r="H368">
        <v>27617.33</v>
      </c>
      <c r="I368">
        <v>0</v>
      </c>
    </row>
    <row r="369" spans="1:9" x14ac:dyDescent="0.25">
      <c r="A369" s="1">
        <v>43252</v>
      </c>
      <c r="B369" t="s">
        <v>28</v>
      </c>
      <c r="C369" t="s">
        <v>29</v>
      </c>
      <c r="D369">
        <v>50226.17</v>
      </c>
      <c r="E369" t="s">
        <v>7</v>
      </c>
      <c r="F369">
        <v>0</v>
      </c>
      <c r="G369">
        <v>-50226.17</v>
      </c>
      <c r="H369">
        <v>50226.17</v>
      </c>
      <c r="I369">
        <v>0</v>
      </c>
    </row>
    <row r="370" spans="1:9" x14ac:dyDescent="0.25">
      <c r="A370" s="1">
        <v>43254</v>
      </c>
      <c r="B370" t="s">
        <v>299</v>
      </c>
      <c r="C370" t="s">
        <v>99</v>
      </c>
      <c r="D370">
        <v>1800</v>
      </c>
      <c r="E370" t="s">
        <v>7</v>
      </c>
      <c r="F370">
        <v>0</v>
      </c>
      <c r="G370">
        <v>1200</v>
      </c>
      <c r="H370">
        <v>-600</v>
      </c>
      <c r="I370">
        <v>-600</v>
      </c>
    </row>
    <row r="371" spans="1:9" x14ac:dyDescent="0.25">
      <c r="A371" s="1">
        <v>43254</v>
      </c>
      <c r="B371" t="s">
        <v>300</v>
      </c>
      <c r="C371" t="s">
        <v>24</v>
      </c>
      <c r="D371">
        <v>4000</v>
      </c>
      <c r="E371" t="s">
        <v>7</v>
      </c>
      <c r="F371">
        <v>0</v>
      </c>
      <c r="G371">
        <v>2000</v>
      </c>
      <c r="H371">
        <v>0</v>
      </c>
      <c r="I371">
        <v>-2000</v>
      </c>
    </row>
    <row r="372" spans="1:9" x14ac:dyDescent="0.25">
      <c r="A372" s="1">
        <v>43256</v>
      </c>
      <c r="B372" t="s">
        <v>240</v>
      </c>
      <c r="C372" t="s">
        <v>20</v>
      </c>
      <c r="D372">
        <v>4959</v>
      </c>
      <c r="E372" t="s">
        <v>7</v>
      </c>
      <c r="F372">
        <v>-1239.75</v>
      </c>
      <c r="G372">
        <v>-1239.75</v>
      </c>
      <c r="H372">
        <v>3719.25</v>
      </c>
      <c r="I372">
        <v>-1239.75</v>
      </c>
    </row>
    <row r="373" spans="1:9" x14ac:dyDescent="0.25">
      <c r="A373" s="1">
        <v>43256</v>
      </c>
      <c r="B373" t="s">
        <v>301</v>
      </c>
      <c r="C373" t="s">
        <v>24</v>
      </c>
      <c r="D373">
        <v>745</v>
      </c>
      <c r="E373" t="s">
        <v>7</v>
      </c>
      <c r="F373">
        <v>-745</v>
      </c>
      <c r="G373">
        <v>745</v>
      </c>
      <c r="H373">
        <v>0</v>
      </c>
      <c r="I373">
        <v>0</v>
      </c>
    </row>
    <row r="374" spans="1:9" x14ac:dyDescent="0.25">
      <c r="A374" s="1">
        <v>43256</v>
      </c>
      <c r="B374" t="s">
        <v>302</v>
      </c>
      <c r="C374" t="s">
        <v>24</v>
      </c>
      <c r="D374">
        <v>7775</v>
      </c>
      <c r="E374" t="s">
        <v>7</v>
      </c>
      <c r="F374">
        <v>0</v>
      </c>
      <c r="G374">
        <v>7775</v>
      </c>
      <c r="H374">
        <v>0</v>
      </c>
      <c r="I374">
        <v>-7775</v>
      </c>
    </row>
    <row r="375" spans="1:9" x14ac:dyDescent="0.25">
      <c r="A375" s="1">
        <v>43256</v>
      </c>
      <c r="B375" t="s">
        <v>303</v>
      </c>
      <c r="C375" t="s">
        <v>24</v>
      </c>
      <c r="D375">
        <v>30744</v>
      </c>
      <c r="E375" t="s">
        <v>7</v>
      </c>
      <c r="F375">
        <v>-7686</v>
      </c>
      <c r="G375">
        <v>23058</v>
      </c>
      <c r="H375">
        <v>-7686</v>
      </c>
      <c r="I375">
        <v>-7686</v>
      </c>
    </row>
    <row r="376" spans="1:9" x14ac:dyDescent="0.25">
      <c r="A376" s="1">
        <v>43257</v>
      </c>
      <c r="B376" t="s">
        <v>40</v>
      </c>
      <c r="C376" t="s">
        <v>29</v>
      </c>
      <c r="D376">
        <v>33688</v>
      </c>
      <c r="E376" t="s">
        <v>7</v>
      </c>
      <c r="F376">
        <v>0</v>
      </c>
      <c r="G376">
        <v>-33688</v>
      </c>
      <c r="H376">
        <v>0</v>
      </c>
      <c r="I376">
        <v>33688</v>
      </c>
    </row>
    <row r="377" spans="1:9" x14ac:dyDescent="0.25">
      <c r="A377" s="1">
        <v>43257</v>
      </c>
      <c r="B377" t="s">
        <v>304</v>
      </c>
      <c r="C377" t="s">
        <v>24</v>
      </c>
      <c r="D377">
        <v>3864</v>
      </c>
      <c r="E377" t="s">
        <v>7</v>
      </c>
      <c r="F377">
        <v>-966</v>
      </c>
      <c r="G377">
        <v>-966</v>
      </c>
      <c r="H377">
        <v>-966</v>
      </c>
      <c r="I377">
        <v>2898</v>
      </c>
    </row>
    <row r="378" spans="1:9" x14ac:dyDescent="0.25">
      <c r="A378" s="1">
        <v>43257</v>
      </c>
      <c r="B378" t="s">
        <v>305</v>
      </c>
      <c r="C378" t="s">
        <v>24</v>
      </c>
      <c r="D378">
        <v>3579</v>
      </c>
      <c r="E378" t="s">
        <v>7</v>
      </c>
      <c r="F378">
        <v>-894.75</v>
      </c>
      <c r="G378">
        <v>-894.75</v>
      </c>
      <c r="H378">
        <v>-894.75</v>
      </c>
      <c r="I378">
        <v>2684.25</v>
      </c>
    </row>
    <row r="379" spans="1:9" x14ac:dyDescent="0.25">
      <c r="A379" s="1">
        <v>43258</v>
      </c>
      <c r="B379" t="s">
        <v>306</v>
      </c>
      <c r="C379" t="s">
        <v>11</v>
      </c>
      <c r="D379">
        <v>21500</v>
      </c>
      <c r="E379" t="s">
        <v>7</v>
      </c>
      <c r="F379">
        <v>0</v>
      </c>
      <c r="G379">
        <v>-21500</v>
      </c>
      <c r="H379">
        <v>0</v>
      </c>
      <c r="I379">
        <v>21500</v>
      </c>
    </row>
    <row r="380" spans="1:9" x14ac:dyDescent="0.25">
      <c r="A380" s="1">
        <v>43258</v>
      </c>
      <c r="B380" t="s">
        <v>307</v>
      </c>
      <c r="C380" t="s">
        <v>20</v>
      </c>
      <c r="D380">
        <v>4968</v>
      </c>
      <c r="E380" t="s">
        <v>7</v>
      </c>
      <c r="F380">
        <v>-1242</v>
      </c>
      <c r="G380">
        <v>3726</v>
      </c>
      <c r="H380">
        <v>-1242</v>
      </c>
      <c r="I380">
        <v>-1242</v>
      </c>
    </row>
    <row r="381" spans="1:9" x14ac:dyDescent="0.25">
      <c r="A381" s="1">
        <v>43258</v>
      </c>
      <c r="B381" t="s">
        <v>308</v>
      </c>
      <c r="C381" t="s">
        <v>24</v>
      </c>
      <c r="D381">
        <v>8880</v>
      </c>
      <c r="E381" t="s">
        <v>7</v>
      </c>
      <c r="F381">
        <v>0</v>
      </c>
      <c r="G381">
        <v>6880</v>
      </c>
      <c r="H381">
        <v>0</v>
      </c>
      <c r="I381">
        <v>-6880</v>
      </c>
    </row>
    <row r="382" spans="1:9" x14ac:dyDescent="0.25">
      <c r="A382" s="1">
        <v>43259</v>
      </c>
      <c r="B382" t="s">
        <v>309</v>
      </c>
      <c r="C382" t="s">
        <v>24</v>
      </c>
      <c r="D382">
        <v>41528</v>
      </c>
      <c r="E382" t="s">
        <v>7</v>
      </c>
      <c r="F382">
        <v>-12299</v>
      </c>
      <c r="G382">
        <v>12299</v>
      </c>
      <c r="H382">
        <v>0</v>
      </c>
      <c r="I382">
        <v>0</v>
      </c>
    </row>
    <row r="383" spans="1:9" x14ac:dyDescent="0.25">
      <c r="A383" s="1">
        <v>43261</v>
      </c>
      <c r="B383" t="s">
        <v>310</v>
      </c>
      <c r="C383" t="s">
        <v>24</v>
      </c>
      <c r="D383">
        <v>9820</v>
      </c>
      <c r="E383" t="s">
        <v>7</v>
      </c>
      <c r="F383">
        <v>0</v>
      </c>
      <c r="G383">
        <v>4910</v>
      </c>
      <c r="H383">
        <v>-4910</v>
      </c>
      <c r="I383">
        <v>0</v>
      </c>
    </row>
    <row r="384" spans="1:9" x14ac:dyDescent="0.25">
      <c r="A384" s="1">
        <v>43262</v>
      </c>
      <c r="B384" t="s">
        <v>311</v>
      </c>
      <c r="C384" t="s">
        <v>24</v>
      </c>
      <c r="D384">
        <v>40000</v>
      </c>
      <c r="E384" t="s">
        <v>7</v>
      </c>
      <c r="F384">
        <v>-20000</v>
      </c>
      <c r="G384">
        <v>-20000</v>
      </c>
      <c r="H384">
        <v>20000</v>
      </c>
      <c r="I384">
        <v>20000</v>
      </c>
    </row>
    <row r="385" spans="1:9" x14ac:dyDescent="0.25">
      <c r="A385" s="1">
        <v>43264</v>
      </c>
      <c r="B385" t="s">
        <v>312</v>
      </c>
      <c r="C385" t="s">
        <v>24</v>
      </c>
      <c r="D385">
        <v>32623</v>
      </c>
      <c r="E385" t="s">
        <v>7</v>
      </c>
      <c r="F385">
        <v>-8155.75</v>
      </c>
      <c r="G385">
        <v>-8155.75</v>
      </c>
      <c r="H385">
        <v>24467.25</v>
      </c>
      <c r="I385">
        <v>-8155.75</v>
      </c>
    </row>
    <row r="386" spans="1:9" x14ac:dyDescent="0.25">
      <c r="A386" s="1">
        <v>43265</v>
      </c>
      <c r="B386" t="s">
        <v>19</v>
      </c>
      <c r="C386" t="s">
        <v>24</v>
      </c>
      <c r="D386">
        <v>12203</v>
      </c>
      <c r="E386" t="s">
        <v>7</v>
      </c>
      <c r="F386">
        <v>-3050.75</v>
      </c>
      <c r="G386">
        <v>-3050.75</v>
      </c>
      <c r="H386">
        <v>-3050.75</v>
      </c>
      <c r="I386">
        <v>9152.25</v>
      </c>
    </row>
    <row r="387" spans="1:9" x14ac:dyDescent="0.25">
      <c r="A387" s="1">
        <v>43266</v>
      </c>
      <c r="B387" t="s">
        <v>313</v>
      </c>
      <c r="C387" t="s">
        <v>20</v>
      </c>
      <c r="D387">
        <v>3790</v>
      </c>
      <c r="E387" t="s">
        <v>7</v>
      </c>
      <c r="F387">
        <v>-947.5</v>
      </c>
      <c r="G387">
        <v>-947.5</v>
      </c>
      <c r="H387">
        <v>-947.5</v>
      </c>
      <c r="I387">
        <v>2842.5</v>
      </c>
    </row>
    <row r="388" spans="1:9" x14ac:dyDescent="0.25">
      <c r="A388" s="1">
        <v>43269</v>
      </c>
      <c r="B388" t="s">
        <v>314</v>
      </c>
      <c r="C388" t="s">
        <v>20</v>
      </c>
      <c r="D388">
        <v>9500</v>
      </c>
      <c r="E388" t="s">
        <v>7</v>
      </c>
      <c r="F388">
        <v>-4750</v>
      </c>
      <c r="G388">
        <v>0</v>
      </c>
      <c r="H388">
        <v>4750</v>
      </c>
      <c r="I388">
        <v>0</v>
      </c>
    </row>
    <row r="389" spans="1:9" x14ac:dyDescent="0.25">
      <c r="A389" s="1">
        <v>43269</v>
      </c>
      <c r="B389" t="s">
        <v>240</v>
      </c>
      <c r="C389" t="s">
        <v>20</v>
      </c>
      <c r="D389">
        <v>11067</v>
      </c>
      <c r="E389" t="s">
        <v>7</v>
      </c>
      <c r="F389">
        <v>-2766.75</v>
      </c>
      <c r="G389">
        <v>-2766.75</v>
      </c>
      <c r="H389">
        <v>8300.25</v>
      </c>
      <c r="I389">
        <v>-2766.75</v>
      </c>
    </row>
    <row r="390" spans="1:9" x14ac:dyDescent="0.25">
      <c r="A390" s="1">
        <v>43272</v>
      </c>
      <c r="B390" t="s">
        <v>283</v>
      </c>
      <c r="C390" t="s">
        <v>20</v>
      </c>
      <c r="D390">
        <v>2590</v>
      </c>
      <c r="E390" t="s">
        <v>7</v>
      </c>
      <c r="F390">
        <v>-647.5</v>
      </c>
      <c r="G390">
        <v>-647.5</v>
      </c>
      <c r="H390">
        <v>-647.5</v>
      </c>
      <c r="I390">
        <v>1942.5</v>
      </c>
    </row>
    <row r="391" spans="1:9" x14ac:dyDescent="0.25">
      <c r="A391" s="1">
        <v>43275</v>
      </c>
      <c r="B391" t="s">
        <v>51</v>
      </c>
      <c r="C391" t="s">
        <v>24</v>
      </c>
      <c r="D391">
        <v>16665</v>
      </c>
      <c r="E391" t="s">
        <v>7</v>
      </c>
      <c r="F391">
        <v>-4166.25</v>
      </c>
      <c r="G391">
        <v>12498.75</v>
      </c>
      <c r="H391">
        <v>-4166.25</v>
      </c>
      <c r="I391">
        <v>-4166.25</v>
      </c>
    </row>
    <row r="392" spans="1:9" x14ac:dyDescent="0.25">
      <c r="A392" s="1">
        <v>43276</v>
      </c>
      <c r="B392" t="s">
        <v>315</v>
      </c>
      <c r="C392" t="s">
        <v>24</v>
      </c>
      <c r="D392">
        <v>244142</v>
      </c>
      <c r="E392" t="s">
        <v>7</v>
      </c>
      <c r="F392">
        <v>183106.5</v>
      </c>
      <c r="G392">
        <v>-61035.5</v>
      </c>
      <c r="H392">
        <v>-61035.5</v>
      </c>
      <c r="I392">
        <v>-61035.5</v>
      </c>
    </row>
    <row r="393" spans="1:9" x14ac:dyDescent="0.25">
      <c r="A393" s="1">
        <v>43276</v>
      </c>
      <c r="B393" t="s">
        <v>316</v>
      </c>
      <c r="C393" t="s">
        <v>24</v>
      </c>
      <c r="D393">
        <v>120000</v>
      </c>
      <c r="E393" t="s">
        <v>7</v>
      </c>
      <c r="F393">
        <v>-30000</v>
      </c>
      <c r="G393">
        <v>90000</v>
      </c>
      <c r="H393">
        <v>-30000</v>
      </c>
      <c r="I393">
        <v>-30000</v>
      </c>
    </row>
    <row r="394" spans="1:9" x14ac:dyDescent="0.25">
      <c r="A394" s="1">
        <v>43277</v>
      </c>
      <c r="B394" t="s">
        <v>317</v>
      </c>
      <c r="C394" t="s">
        <v>24</v>
      </c>
      <c r="D394">
        <v>9768</v>
      </c>
      <c r="E394" t="s">
        <v>7</v>
      </c>
      <c r="F394">
        <v>6512</v>
      </c>
      <c r="G394">
        <v>-3256</v>
      </c>
      <c r="H394">
        <v>0</v>
      </c>
      <c r="I394">
        <v>-3256</v>
      </c>
    </row>
    <row r="395" spans="1:9" x14ac:dyDescent="0.25">
      <c r="A395" s="1">
        <v>43277</v>
      </c>
      <c r="B395" t="s">
        <v>318</v>
      </c>
      <c r="C395" t="s">
        <v>24</v>
      </c>
      <c r="D395">
        <v>17270</v>
      </c>
      <c r="E395" t="s">
        <v>7</v>
      </c>
      <c r="F395">
        <v>-4317.5</v>
      </c>
      <c r="G395">
        <v>-4317.5</v>
      </c>
      <c r="H395">
        <v>-4317.5</v>
      </c>
      <c r="I395">
        <v>12952.5</v>
      </c>
    </row>
    <row r="396" spans="1:9" x14ac:dyDescent="0.25">
      <c r="A396" s="1">
        <v>43277</v>
      </c>
      <c r="B396" t="s">
        <v>139</v>
      </c>
      <c r="C396" t="s">
        <v>24</v>
      </c>
      <c r="D396">
        <v>22020</v>
      </c>
      <c r="E396" t="s">
        <v>7</v>
      </c>
      <c r="F396">
        <v>-5505</v>
      </c>
      <c r="G396">
        <v>-5505</v>
      </c>
      <c r="H396">
        <v>-5505</v>
      </c>
      <c r="I396">
        <v>16515</v>
      </c>
    </row>
    <row r="397" spans="1:9" x14ac:dyDescent="0.25">
      <c r="A397" s="1">
        <v>43279</v>
      </c>
      <c r="B397" t="s">
        <v>319</v>
      </c>
      <c r="C397" t="s">
        <v>24</v>
      </c>
      <c r="D397">
        <v>10000</v>
      </c>
      <c r="E397" t="s">
        <v>7</v>
      </c>
      <c r="F397">
        <v>-5000</v>
      </c>
      <c r="G397">
        <v>10000</v>
      </c>
      <c r="H397">
        <v>0</v>
      </c>
      <c r="I397">
        <v>-5000</v>
      </c>
    </row>
    <row r="398" spans="1:9" x14ac:dyDescent="0.25">
      <c r="A398" s="1">
        <v>43279</v>
      </c>
      <c r="B398" t="s">
        <v>140</v>
      </c>
      <c r="C398" t="s">
        <v>24</v>
      </c>
      <c r="D398">
        <v>21116</v>
      </c>
      <c r="E398" t="s">
        <v>7</v>
      </c>
      <c r="F398">
        <v>-5279</v>
      </c>
      <c r="G398">
        <v>-5279</v>
      </c>
      <c r="H398">
        <v>-5279</v>
      </c>
      <c r="I398">
        <v>15837</v>
      </c>
    </row>
    <row r="399" spans="1:9" x14ac:dyDescent="0.25">
      <c r="A399" s="1">
        <v>43279</v>
      </c>
      <c r="B399" t="s">
        <v>141</v>
      </c>
      <c r="C399" t="s">
        <v>24</v>
      </c>
      <c r="D399">
        <v>38160</v>
      </c>
      <c r="E399" t="s">
        <v>7</v>
      </c>
      <c r="F399">
        <v>-12720</v>
      </c>
      <c r="G399">
        <v>-12720</v>
      </c>
      <c r="H399">
        <v>-12720</v>
      </c>
      <c r="I399">
        <v>38160</v>
      </c>
    </row>
    <row r="400" spans="1:9" x14ac:dyDescent="0.25">
      <c r="A400" s="1">
        <v>43281</v>
      </c>
      <c r="B400" t="s">
        <v>283</v>
      </c>
      <c r="C400" t="s">
        <v>20</v>
      </c>
      <c r="D400">
        <v>3390</v>
      </c>
      <c r="E400" t="s">
        <v>7</v>
      </c>
      <c r="F400">
        <v>-847.5</v>
      </c>
      <c r="G400">
        <v>-847.5</v>
      </c>
      <c r="H400">
        <v>-847.5</v>
      </c>
      <c r="I400">
        <v>2542.5</v>
      </c>
    </row>
    <row r="401" spans="1:9" x14ac:dyDescent="0.25">
      <c r="A401" s="1">
        <v>43281</v>
      </c>
      <c r="B401" t="s">
        <v>320</v>
      </c>
      <c r="C401" t="s">
        <v>24</v>
      </c>
      <c r="D401">
        <v>4000</v>
      </c>
      <c r="E401" t="s">
        <v>7</v>
      </c>
      <c r="F401">
        <v>0</v>
      </c>
      <c r="G401">
        <v>-4000</v>
      </c>
      <c r="H401">
        <v>0</v>
      </c>
      <c r="I401">
        <v>4000</v>
      </c>
    </row>
    <row r="402" spans="1:9" x14ac:dyDescent="0.25">
      <c r="A402" s="1">
        <v>43281</v>
      </c>
      <c r="B402" t="s">
        <v>321</v>
      </c>
      <c r="C402" t="s">
        <v>24</v>
      </c>
      <c r="D402">
        <v>9600</v>
      </c>
      <c r="E402" t="s">
        <v>7</v>
      </c>
      <c r="F402">
        <v>-4800</v>
      </c>
      <c r="G402">
        <v>-4800</v>
      </c>
      <c r="H402">
        <v>0</v>
      </c>
      <c r="I402">
        <v>9600</v>
      </c>
    </row>
    <row r="403" spans="1:9" x14ac:dyDescent="0.25">
      <c r="A403" s="1">
        <v>43281</v>
      </c>
      <c r="B403" t="s">
        <v>322</v>
      </c>
      <c r="C403" t="s">
        <v>11</v>
      </c>
      <c r="D403">
        <v>2430</v>
      </c>
      <c r="E403" t="s">
        <v>7</v>
      </c>
      <c r="F403">
        <v>-1215</v>
      </c>
      <c r="G403">
        <v>-1215</v>
      </c>
      <c r="H403">
        <v>0</v>
      </c>
      <c r="I403">
        <v>2430</v>
      </c>
    </row>
    <row r="404" spans="1:9" x14ac:dyDescent="0.25">
      <c r="A404" s="1">
        <v>43281</v>
      </c>
      <c r="B404" t="s">
        <v>114</v>
      </c>
      <c r="C404" t="s">
        <v>24</v>
      </c>
      <c r="D404">
        <v>4250</v>
      </c>
      <c r="E404" t="s">
        <v>7</v>
      </c>
      <c r="F404">
        <v>0</v>
      </c>
      <c r="G404">
        <v>-4250</v>
      </c>
      <c r="H404">
        <v>0</v>
      </c>
      <c r="I404">
        <v>4250</v>
      </c>
    </row>
    <row r="405" spans="1:9" x14ac:dyDescent="0.25">
      <c r="A405" s="1">
        <v>43284</v>
      </c>
      <c r="B405" t="s">
        <v>323</v>
      </c>
      <c r="C405" t="s">
        <v>24</v>
      </c>
      <c r="D405">
        <v>1608</v>
      </c>
      <c r="E405" t="s">
        <v>7</v>
      </c>
      <c r="F405">
        <v>0</v>
      </c>
      <c r="G405">
        <v>1608</v>
      </c>
      <c r="H405">
        <v>-1608</v>
      </c>
      <c r="I405">
        <v>0</v>
      </c>
    </row>
    <row r="406" spans="1:9" x14ac:dyDescent="0.25">
      <c r="A406" s="1">
        <v>43284</v>
      </c>
      <c r="B406" t="s">
        <v>239</v>
      </c>
      <c r="C406" t="s">
        <v>29</v>
      </c>
      <c r="D406">
        <v>24383</v>
      </c>
      <c r="E406" t="s">
        <v>7</v>
      </c>
      <c r="F406">
        <v>-24383</v>
      </c>
      <c r="G406">
        <v>24383</v>
      </c>
      <c r="H406">
        <v>0</v>
      </c>
      <c r="I406">
        <v>0</v>
      </c>
    </row>
    <row r="407" spans="1:9" x14ac:dyDescent="0.25">
      <c r="A407" s="1">
        <v>43286</v>
      </c>
      <c r="B407" t="s">
        <v>25</v>
      </c>
      <c r="C407" t="s">
        <v>24</v>
      </c>
      <c r="D407">
        <v>20000</v>
      </c>
      <c r="E407" t="s">
        <v>7</v>
      </c>
      <c r="F407">
        <v>-5000</v>
      </c>
      <c r="G407">
        <v>-5000</v>
      </c>
      <c r="H407">
        <v>-5000</v>
      </c>
      <c r="I407">
        <v>15000</v>
      </c>
    </row>
    <row r="408" spans="1:9" x14ac:dyDescent="0.25">
      <c r="A408" s="1">
        <v>43290</v>
      </c>
      <c r="B408" t="s">
        <v>324</v>
      </c>
      <c r="C408" t="s">
        <v>24</v>
      </c>
      <c r="D408">
        <v>890</v>
      </c>
      <c r="E408" t="s">
        <v>7</v>
      </c>
      <c r="F408">
        <v>-890</v>
      </c>
      <c r="G408">
        <v>0</v>
      </c>
      <c r="H408">
        <v>0</v>
      </c>
      <c r="I408">
        <v>890</v>
      </c>
    </row>
    <row r="409" spans="1:9" x14ac:dyDescent="0.25">
      <c r="A409" s="1">
        <v>43292</v>
      </c>
      <c r="B409" t="s">
        <v>230</v>
      </c>
      <c r="C409" t="s">
        <v>29</v>
      </c>
      <c r="D409">
        <v>55976.66</v>
      </c>
      <c r="E409" t="s">
        <v>7</v>
      </c>
      <c r="F409">
        <v>0</v>
      </c>
      <c r="G409">
        <v>0</v>
      </c>
      <c r="H409">
        <v>55976.66</v>
      </c>
      <c r="I409">
        <v>-55976.66</v>
      </c>
    </row>
    <row r="410" spans="1:9" x14ac:dyDescent="0.25">
      <c r="A410" s="1">
        <v>43292</v>
      </c>
      <c r="B410" t="s">
        <v>229</v>
      </c>
      <c r="C410" t="s">
        <v>29</v>
      </c>
      <c r="D410">
        <v>34209.839999999997</v>
      </c>
      <c r="E410" t="s">
        <v>7</v>
      </c>
      <c r="F410">
        <v>-34209.839999999997</v>
      </c>
      <c r="G410">
        <v>0</v>
      </c>
      <c r="H410">
        <v>34209.839999999997</v>
      </c>
      <c r="I410">
        <v>0</v>
      </c>
    </row>
    <row r="411" spans="1:9" x14ac:dyDescent="0.25">
      <c r="A411" s="1">
        <v>43292</v>
      </c>
      <c r="B411" t="s">
        <v>325</v>
      </c>
      <c r="C411" t="s">
        <v>24</v>
      </c>
      <c r="D411">
        <v>21767</v>
      </c>
      <c r="E411" t="s">
        <v>7</v>
      </c>
      <c r="F411">
        <v>-21767</v>
      </c>
      <c r="G411">
        <v>0</v>
      </c>
      <c r="H411">
        <v>21767</v>
      </c>
      <c r="I411">
        <v>0</v>
      </c>
    </row>
    <row r="412" spans="1:9" x14ac:dyDescent="0.25">
      <c r="A412" s="1">
        <v>43294</v>
      </c>
      <c r="B412" t="s">
        <v>19</v>
      </c>
      <c r="C412" t="s">
        <v>24</v>
      </c>
      <c r="D412">
        <v>7060</v>
      </c>
      <c r="E412" t="s">
        <v>7</v>
      </c>
      <c r="F412">
        <v>-1765</v>
      </c>
      <c r="G412">
        <v>-1765</v>
      </c>
      <c r="H412">
        <v>-1765</v>
      </c>
      <c r="I412">
        <v>5295</v>
      </c>
    </row>
    <row r="413" spans="1:9" x14ac:dyDescent="0.25">
      <c r="A413" s="1">
        <v>43294</v>
      </c>
      <c r="B413" t="s">
        <v>326</v>
      </c>
      <c r="C413" t="s">
        <v>20</v>
      </c>
      <c r="D413">
        <v>3408</v>
      </c>
      <c r="E413" t="s">
        <v>7</v>
      </c>
      <c r="F413">
        <v>-852</v>
      </c>
      <c r="G413">
        <v>-852</v>
      </c>
      <c r="H413">
        <v>2556</v>
      </c>
      <c r="I413">
        <v>-852</v>
      </c>
    </row>
    <row r="414" spans="1:9" x14ac:dyDescent="0.25">
      <c r="A414" s="1">
        <v>43295</v>
      </c>
      <c r="B414" t="s">
        <v>327</v>
      </c>
      <c r="C414" t="s">
        <v>24</v>
      </c>
      <c r="D414">
        <v>3180</v>
      </c>
      <c r="E414" t="s">
        <v>7</v>
      </c>
      <c r="F414">
        <v>0</v>
      </c>
      <c r="G414">
        <v>0</v>
      </c>
      <c r="H414">
        <v>1590</v>
      </c>
      <c r="I414">
        <v>-1590</v>
      </c>
    </row>
    <row r="415" spans="1:9" x14ac:dyDescent="0.25">
      <c r="A415" s="1">
        <v>43295</v>
      </c>
      <c r="B415" t="s">
        <v>328</v>
      </c>
      <c r="C415" t="s">
        <v>24</v>
      </c>
      <c r="D415">
        <v>17346</v>
      </c>
      <c r="E415" t="s">
        <v>7</v>
      </c>
      <c r="F415">
        <v>-5782</v>
      </c>
      <c r="G415">
        <v>0</v>
      </c>
      <c r="H415">
        <v>11564</v>
      </c>
      <c r="I415">
        <v>-5782</v>
      </c>
    </row>
    <row r="416" spans="1:9" x14ac:dyDescent="0.25">
      <c r="A416" s="1">
        <v>43295</v>
      </c>
      <c r="B416" t="s">
        <v>37</v>
      </c>
      <c r="C416" t="s">
        <v>24</v>
      </c>
      <c r="D416">
        <v>2700</v>
      </c>
      <c r="E416" t="s">
        <v>7</v>
      </c>
      <c r="F416">
        <v>0</v>
      </c>
      <c r="G416">
        <v>0</v>
      </c>
      <c r="H416">
        <v>-2700</v>
      </c>
      <c r="I416">
        <v>2700</v>
      </c>
    </row>
    <row r="417" spans="1:9" x14ac:dyDescent="0.25">
      <c r="A417" s="1">
        <v>43295</v>
      </c>
      <c r="B417" t="s">
        <v>19</v>
      </c>
      <c r="C417" t="s">
        <v>24</v>
      </c>
      <c r="D417">
        <v>4953</v>
      </c>
      <c r="E417" t="s">
        <v>7</v>
      </c>
      <c r="F417">
        <v>-1238.25</v>
      </c>
      <c r="G417">
        <v>-1238.25</v>
      </c>
      <c r="H417">
        <v>-1238.25</v>
      </c>
      <c r="I417">
        <v>3714.75</v>
      </c>
    </row>
    <row r="418" spans="1:9" x14ac:dyDescent="0.25">
      <c r="A418" s="1">
        <v>43297</v>
      </c>
      <c r="B418" t="s">
        <v>19</v>
      </c>
      <c r="C418" t="s">
        <v>24</v>
      </c>
      <c r="D418">
        <v>39618</v>
      </c>
      <c r="E418" t="s">
        <v>7</v>
      </c>
      <c r="F418">
        <v>-9904.5</v>
      </c>
      <c r="G418">
        <v>-9904.5</v>
      </c>
      <c r="H418">
        <v>-9904.5</v>
      </c>
      <c r="I418">
        <v>29713.5</v>
      </c>
    </row>
    <row r="419" spans="1:9" x14ac:dyDescent="0.25">
      <c r="A419" s="1">
        <v>43297</v>
      </c>
      <c r="B419" t="s">
        <v>329</v>
      </c>
      <c r="C419" t="s">
        <v>24</v>
      </c>
      <c r="D419">
        <v>8170</v>
      </c>
      <c r="E419" t="s">
        <v>7</v>
      </c>
      <c r="F419">
        <v>-2723.34</v>
      </c>
      <c r="G419">
        <v>0</v>
      </c>
      <c r="H419">
        <v>-2723.33</v>
      </c>
      <c r="I419">
        <v>5446.67</v>
      </c>
    </row>
    <row r="420" spans="1:9" x14ac:dyDescent="0.25">
      <c r="A420" s="1">
        <v>43297</v>
      </c>
      <c r="B420" t="s">
        <v>330</v>
      </c>
      <c r="C420" t="s">
        <v>24</v>
      </c>
      <c r="D420">
        <v>7300</v>
      </c>
      <c r="E420" t="s">
        <v>7</v>
      </c>
      <c r="F420">
        <v>-7300</v>
      </c>
      <c r="G420">
        <v>0</v>
      </c>
      <c r="H420">
        <v>7300</v>
      </c>
      <c r="I420">
        <v>0</v>
      </c>
    </row>
    <row r="421" spans="1:9" x14ac:dyDescent="0.25">
      <c r="A421" s="1">
        <v>43300</v>
      </c>
      <c r="B421" t="s">
        <v>140</v>
      </c>
      <c r="C421" t="s">
        <v>24</v>
      </c>
      <c r="D421">
        <v>21866</v>
      </c>
      <c r="E421" t="s">
        <v>7</v>
      </c>
      <c r="F421">
        <v>-5466.5</v>
      </c>
      <c r="G421">
        <v>-5466.5</v>
      </c>
      <c r="H421">
        <v>-5466.5</v>
      </c>
      <c r="I421">
        <v>16399.5</v>
      </c>
    </row>
    <row r="422" spans="1:9" x14ac:dyDescent="0.25">
      <c r="A422" s="1">
        <v>43300</v>
      </c>
      <c r="B422" t="s">
        <v>138</v>
      </c>
      <c r="C422" t="s">
        <v>24</v>
      </c>
      <c r="D422">
        <v>21014</v>
      </c>
      <c r="E422" t="s">
        <v>7</v>
      </c>
      <c r="F422">
        <v>-5253.5</v>
      </c>
      <c r="G422">
        <v>-5253.5</v>
      </c>
      <c r="H422">
        <v>-5253.5</v>
      </c>
      <c r="I422">
        <v>15760.5</v>
      </c>
    </row>
    <row r="423" spans="1:9" x14ac:dyDescent="0.25">
      <c r="A423" s="1">
        <v>43300</v>
      </c>
      <c r="B423" t="s">
        <v>290</v>
      </c>
      <c r="C423" t="s">
        <v>97</v>
      </c>
      <c r="D423">
        <v>6402</v>
      </c>
      <c r="E423" t="s">
        <v>7</v>
      </c>
      <c r="F423">
        <v>-1600.5</v>
      </c>
      <c r="G423">
        <v>-1600.5</v>
      </c>
      <c r="H423">
        <v>-1600.5</v>
      </c>
      <c r="I423">
        <v>4801.5</v>
      </c>
    </row>
    <row r="424" spans="1:9" x14ac:dyDescent="0.25">
      <c r="A424" s="1">
        <v>43300</v>
      </c>
      <c r="B424" t="s">
        <v>139</v>
      </c>
      <c r="C424" t="s">
        <v>24</v>
      </c>
      <c r="D424">
        <v>17460</v>
      </c>
      <c r="E424" t="s">
        <v>7</v>
      </c>
      <c r="F424">
        <v>-4365</v>
      </c>
      <c r="G424">
        <v>-4365</v>
      </c>
      <c r="H424">
        <v>-4365</v>
      </c>
      <c r="I424">
        <v>13095</v>
      </c>
    </row>
    <row r="425" spans="1:9" x14ac:dyDescent="0.25">
      <c r="A425" s="1">
        <v>43300</v>
      </c>
      <c r="B425" t="s">
        <v>141</v>
      </c>
      <c r="C425" t="s">
        <v>24</v>
      </c>
      <c r="D425">
        <v>38160</v>
      </c>
      <c r="E425" t="s">
        <v>7</v>
      </c>
      <c r="F425">
        <v>-12720</v>
      </c>
      <c r="G425">
        <v>-12720</v>
      </c>
      <c r="H425">
        <v>-12720</v>
      </c>
      <c r="I425">
        <v>38160</v>
      </c>
    </row>
    <row r="426" spans="1:9" x14ac:dyDescent="0.25">
      <c r="A426" s="1">
        <v>43300</v>
      </c>
      <c r="B426" t="s">
        <v>125</v>
      </c>
      <c r="C426" t="s">
        <v>24</v>
      </c>
      <c r="D426">
        <v>40000</v>
      </c>
      <c r="E426" t="s">
        <v>7</v>
      </c>
      <c r="F426">
        <v>0</v>
      </c>
      <c r="G426">
        <v>0</v>
      </c>
      <c r="H426">
        <v>40000</v>
      </c>
      <c r="I426">
        <v>-40000</v>
      </c>
    </row>
    <row r="427" spans="1:9" x14ac:dyDescent="0.25">
      <c r="A427" s="1">
        <v>43301</v>
      </c>
      <c r="B427" t="s">
        <v>186</v>
      </c>
      <c r="C427" t="s">
        <v>24</v>
      </c>
      <c r="D427">
        <v>3000</v>
      </c>
      <c r="E427" t="s">
        <v>7</v>
      </c>
      <c r="F427">
        <v>0</v>
      </c>
      <c r="G427">
        <v>0</v>
      </c>
      <c r="H427">
        <v>3000</v>
      </c>
      <c r="I427">
        <v>-3000</v>
      </c>
    </row>
    <row r="428" spans="1:9" x14ac:dyDescent="0.25">
      <c r="A428" s="1">
        <v>43301</v>
      </c>
      <c r="B428" t="s">
        <v>186</v>
      </c>
      <c r="C428" t="s">
        <v>24</v>
      </c>
      <c r="D428">
        <v>1000</v>
      </c>
      <c r="E428" t="s">
        <v>7</v>
      </c>
      <c r="F428">
        <v>-1000</v>
      </c>
      <c r="G428">
        <v>0</v>
      </c>
      <c r="H428">
        <v>1000</v>
      </c>
      <c r="I428">
        <v>0</v>
      </c>
    </row>
    <row r="429" spans="1:9" x14ac:dyDescent="0.25">
      <c r="A429" s="1">
        <v>43304</v>
      </c>
      <c r="B429" t="s">
        <v>322</v>
      </c>
      <c r="C429" t="s">
        <v>11</v>
      </c>
      <c r="D429">
        <v>4750</v>
      </c>
      <c r="E429" t="s">
        <v>7</v>
      </c>
      <c r="F429">
        <v>-4750</v>
      </c>
      <c r="G429">
        <v>0</v>
      </c>
      <c r="H429">
        <v>4750</v>
      </c>
      <c r="I429">
        <v>0</v>
      </c>
    </row>
    <row r="430" spans="1:9" x14ac:dyDescent="0.25">
      <c r="A430" s="1">
        <v>43304</v>
      </c>
      <c r="B430" t="s">
        <v>331</v>
      </c>
      <c r="C430" t="s">
        <v>24</v>
      </c>
      <c r="D430">
        <v>40000</v>
      </c>
      <c r="E430" t="s">
        <v>7</v>
      </c>
      <c r="F430">
        <v>-20000</v>
      </c>
      <c r="G430">
        <v>-20000</v>
      </c>
      <c r="H430">
        <v>20000</v>
      </c>
      <c r="I430">
        <v>20000</v>
      </c>
    </row>
    <row r="431" spans="1:9" x14ac:dyDescent="0.25">
      <c r="A431" s="1">
        <v>43305</v>
      </c>
      <c r="B431" t="s">
        <v>312</v>
      </c>
      <c r="C431" t="s">
        <v>24</v>
      </c>
      <c r="D431">
        <v>14050</v>
      </c>
      <c r="E431" t="s">
        <v>7</v>
      </c>
      <c r="F431">
        <v>-3512.5</v>
      </c>
      <c r="G431">
        <v>-3512.5</v>
      </c>
      <c r="H431">
        <v>10537.5</v>
      </c>
      <c r="I431">
        <v>-3512.5</v>
      </c>
    </row>
    <row r="432" spans="1:9" x14ac:dyDescent="0.25">
      <c r="A432" s="1">
        <v>43307</v>
      </c>
      <c r="B432" t="s">
        <v>332</v>
      </c>
      <c r="C432" t="s">
        <v>24</v>
      </c>
      <c r="D432">
        <v>3230</v>
      </c>
      <c r="E432" t="s">
        <v>7</v>
      </c>
      <c r="F432">
        <v>0</v>
      </c>
      <c r="G432">
        <v>3230</v>
      </c>
      <c r="H432">
        <v>-3230</v>
      </c>
      <c r="I432">
        <v>0</v>
      </c>
    </row>
    <row r="433" spans="1:9" x14ac:dyDescent="0.25">
      <c r="A433" s="1">
        <v>43310</v>
      </c>
      <c r="B433" t="s">
        <v>267</v>
      </c>
      <c r="C433" t="s">
        <v>97</v>
      </c>
      <c r="D433">
        <v>8150</v>
      </c>
      <c r="E433" t="s">
        <v>7</v>
      </c>
      <c r="F433">
        <v>-2037.5</v>
      </c>
      <c r="G433">
        <v>6112.5</v>
      </c>
      <c r="H433">
        <v>-2037.5</v>
      </c>
      <c r="I433">
        <v>-2037.5</v>
      </c>
    </row>
    <row r="434" spans="1:9" x14ac:dyDescent="0.25">
      <c r="A434" s="1">
        <v>43310</v>
      </c>
      <c r="B434" t="s">
        <v>162</v>
      </c>
      <c r="C434" t="s">
        <v>24</v>
      </c>
      <c r="D434">
        <v>3180</v>
      </c>
      <c r="E434" t="s">
        <v>7</v>
      </c>
      <c r="F434">
        <v>-795</v>
      </c>
      <c r="G434">
        <v>2385</v>
      </c>
      <c r="H434">
        <v>-795</v>
      </c>
      <c r="I434">
        <v>-795</v>
      </c>
    </row>
    <row r="435" spans="1:9" x14ac:dyDescent="0.25">
      <c r="A435" s="1">
        <v>43311</v>
      </c>
      <c r="B435" t="s">
        <v>333</v>
      </c>
      <c r="C435" t="s">
        <v>24</v>
      </c>
      <c r="D435">
        <v>1400</v>
      </c>
      <c r="E435" t="s">
        <v>7</v>
      </c>
      <c r="F435">
        <v>0</v>
      </c>
      <c r="G435">
        <v>1400</v>
      </c>
      <c r="H435">
        <v>0</v>
      </c>
      <c r="I435">
        <v>-1400</v>
      </c>
    </row>
    <row r="436" spans="1:9" x14ac:dyDescent="0.25">
      <c r="A436" s="1">
        <v>43311</v>
      </c>
      <c r="B436" t="s">
        <v>334</v>
      </c>
      <c r="C436" t="s">
        <v>24</v>
      </c>
      <c r="D436">
        <v>121000</v>
      </c>
      <c r="E436" t="s">
        <v>7</v>
      </c>
      <c r="F436">
        <v>-30250</v>
      </c>
      <c r="G436">
        <v>90750</v>
      </c>
      <c r="H436">
        <v>-30250</v>
      </c>
      <c r="I436">
        <v>-30250</v>
      </c>
    </row>
    <row r="437" spans="1:9" x14ac:dyDescent="0.25">
      <c r="A437" s="1">
        <v>43311</v>
      </c>
      <c r="B437" t="s">
        <v>335</v>
      </c>
      <c r="C437" t="s">
        <v>24</v>
      </c>
      <c r="D437">
        <v>244935</v>
      </c>
      <c r="E437" t="s">
        <v>7</v>
      </c>
      <c r="F437">
        <v>183701.25</v>
      </c>
      <c r="G437">
        <v>-61233.75</v>
      </c>
      <c r="H437">
        <v>-61233.75</v>
      </c>
      <c r="I437">
        <v>-61233.75</v>
      </c>
    </row>
    <row r="438" spans="1:9" x14ac:dyDescent="0.25">
      <c r="A438" s="1">
        <v>43311</v>
      </c>
      <c r="B438" t="s">
        <v>51</v>
      </c>
      <c r="C438" t="s">
        <v>24</v>
      </c>
      <c r="D438">
        <v>6628</v>
      </c>
      <c r="E438" t="s">
        <v>7</v>
      </c>
      <c r="F438">
        <v>4971</v>
      </c>
      <c r="G438">
        <v>-1657</v>
      </c>
      <c r="H438">
        <v>-1657</v>
      </c>
      <c r="I438">
        <v>-1657</v>
      </c>
    </row>
    <row r="439" spans="1:9" x14ac:dyDescent="0.25">
      <c r="A439" s="1">
        <v>43311</v>
      </c>
      <c r="B439" t="s">
        <v>336</v>
      </c>
      <c r="C439" t="s">
        <v>24</v>
      </c>
      <c r="D439">
        <v>769</v>
      </c>
      <c r="E439" t="s">
        <v>7</v>
      </c>
      <c r="F439">
        <v>769</v>
      </c>
      <c r="G439">
        <v>0</v>
      </c>
      <c r="H439">
        <v>-769</v>
      </c>
      <c r="I439">
        <v>0</v>
      </c>
    </row>
    <row r="440" spans="1:9" x14ac:dyDescent="0.25">
      <c r="A440" s="1">
        <v>43313</v>
      </c>
      <c r="B440" t="s">
        <v>239</v>
      </c>
      <c r="C440" t="s">
        <v>29</v>
      </c>
      <c r="D440">
        <v>30690.5</v>
      </c>
      <c r="E440" t="s">
        <v>7</v>
      </c>
      <c r="F440">
        <v>-30690.5</v>
      </c>
      <c r="G440">
        <v>30690.5</v>
      </c>
      <c r="H440">
        <v>0</v>
      </c>
      <c r="I440">
        <v>0</v>
      </c>
    </row>
    <row r="441" spans="1:9" x14ac:dyDescent="0.25">
      <c r="A441" s="1">
        <v>43313</v>
      </c>
      <c r="B441" t="s">
        <v>229</v>
      </c>
      <c r="C441" t="s">
        <v>29</v>
      </c>
      <c r="D441">
        <v>20667.66</v>
      </c>
      <c r="E441" t="s">
        <v>7</v>
      </c>
      <c r="F441">
        <v>-20667.66</v>
      </c>
      <c r="G441">
        <v>0</v>
      </c>
      <c r="H441">
        <v>20667.66</v>
      </c>
      <c r="I441">
        <v>0</v>
      </c>
    </row>
    <row r="442" spans="1:9" x14ac:dyDescent="0.25">
      <c r="A442" s="1">
        <v>43313</v>
      </c>
      <c r="B442" t="s">
        <v>230</v>
      </c>
      <c r="C442" t="s">
        <v>29</v>
      </c>
      <c r="D442">
        <v>2976.67</v>
      </c>
      <c r="E442" t="s">
        <v>7</v>
      </c>
      <c r="F442">
        <v>0</v>
      </c>
      <c r="G442">
        <v>0</v>
      </c>
      <c r="H442">
        <v>2976.67</v>
      </c>
      <c r="I442">
        <v>-2976.67</v>
      </c>
    </row>
    <row r="443" spans="1:9" x14ac:dyDescent="0.25">
      <c r="A443" s="1">
        <v>43313</v>
      </c>
      <c r="B443" t="s">
        <v>337</v>
      </c>
      <c r="C443" t="s">
        <v>24</v>
      </c>
      <c r="D443">
        <v>890</v>
      </c>
      <c r="E443" t="s">
        <v>7</v>
      </c>
      <c r="F443">
        <v>890</v>
      </c>
      <c r="G443">
        <v>0</v>
      </c>
      <c r="H443">
        <v>-890</v>
      </c>
      <c r="I443">
        <v>0</v>
      </c>
    </row>
    <row r="444" spans="1:9" x14ac:dyDescent="0.25">
      <c r="A444" s="1">
        <v>43315</v>
      </c>
      <c r="B444" t="s">
        <v>338</v>
      </c>
      <c r="C444" t="s">
        <v>24</v>
      </c>
      <c r="D444">
        <v>6460</v>
      </c>
      <c r="E444" t="s">
        <v>7</v>
      </c>
      <c r="F444">
        <v>-3230</v>
      </c>
      <c r="G444">
        <v>-3230</v>
      </c>
      <c r="H444">
        <v>6460</v>
      </c>
      <c r="I444">
        <v>0</v>
      </c>
    </row>
    <row r="445" spans="1:9" x14ac:dyDescent="0.25">
      <c r="A445" s="1">
        <v>43318</v>
      </c>
      <c r="B445" t="s">
        <v>240</v>
      </c>
      <c r="C445" t="s">
        <v>20</v>
      </c>
      <c r="D445">
        <v>7207</v>
      </c>
      <c r="E445" t="s">
        <v>7</v>
      </c>
      <c r="F445">
        <v>-1801.75</v>
      </c>
      <c r="G445">
        <v>-1801.75</v>
      </c>
      <c r="H445">
        <v>5405.25</v>
      </c>
      <c r="I445">
        <v>-1801.75</v>
      </c>
    </row>
    <row r="446" spans="1:9" x14ac:dyDescent="0.25">
      <c r="A446" s="1">
        <v>43323</v>
      </c>
      <c r="B446" t="s">
        <v>339</v>
      </c>
      <c r="C446" t="s">
        <v>35</v>
      </c>
      <c r="D446">
        <v>1790</v>
      </c>
      <c r="E446" t="s">
        <v>7</v>
      </c>
      <c r="F446">
        <v>0</v>
      </c>
      <c r="G446">
        <v>-1790</v>
      </c>
      <c r="H446">
        <v>0</v>
      </c>
      <c r="I446">
        <v>1790</v>
      </c>
    </row>
    <row r="447" spans="1:9" x14ac:dyDescent="0.25">
      <c r="A447" s="1">
        <v>43323</v>
      </c>
      <c r="B447" t="s">
        <v>340</v>
      </c>
      <c r="C447" t="s">
        <v>20</v>
      </c>
      <c r="D447">
        <v>7310</v>
      </c>
      <c r="E447" t="s">
        <v>7</v>
      </c>
      <c r="F447">
        <v>0</v>
      </c>
      <c r="G447">
        <v>-3655</v>
      </c>
      <c r="H447">
        <v>0</v>
      </c>
      <c r="I447">
        <v>3655</v>
      </c>
    </row>
    <row r="448" spans="1:9" x14ac:dyDescent="0.25">
      <c r="A448" s="1">
        <v>43325</v>
      </c>
      <c r="B448" t="s">
        <v>51</v>
      </c>
      <c r="C448" t="s">
        <v>24</v>
      </c>
      <c r="D448">
        <v>28202</v>
      </c>
      <c r="E448" t="s">
        <v>7</v>
      </c>
      <c r="F448">
        <v>-7050.5</v>
      </c>
      <c r="G448">
        <v>21151.5</v>
      </c>
      <c r="H448">
        <v>-7050.5</v>
      </c>
      <c r="I448">
        <v>-7050.5</v>
      </c>
    </row>
    <row r="449" spans="1:9" x14ac:dyDescent="0.25">
      <c r="A449" s="1">
        <v>43325</v>
      </c>
      <c r="B449" t="s">
        <v>51</v>
      </c>
      <c r="C449" t="s">
        <v>24</v>
      </c>
      <c r="D449">
        <v>7170</v>
      </c>
      <c r="E449" t="s">
        <v>7</v>
      </c>
      <c r="F449">
        <v>5377.5</v>
      </c>
      <c r="G449">
        <v>-1792.5</v>
      </c>
      <c r="H449">
        <v>-1792.5</v>
      </c>
      <c r="I449">
        <v>-1792.5</v>
      </c>
    </row>
    <row r="450" spans="1:9" x14ac:dyDescent="0.25">
      <c r="A450" s="1">
        <v>43326</v>
      </c>
      <c r="B450" t="s">
        <v>341</v>
      </c>
      <c r="C450" t="s">
        <v>24</v>
      </c>
      <c r="D450">
        <v>30000</v>
      </c>
      <c r="E450" t="s">
        <v>7</v>
      </c>
      <c r="F450">
        <v>-7500</v>
      </c>
      <c r="G450">
        <v>22500</v>
      </c>
      <c r="H450">
        <v>-7500</v>
      </c>
      <c r="I450">
        <v>-7500</v>
      </c>
    </row>
    <row r="451" spans="1:9" x14ac:dyDescent="0.25">
      <c r="A451" s="1">
        <v>43326</v>
      </c>
      <c r="B451" t="s">
        <v>342</v>
      </c>
      <c r="C451" t="s">
        <v>24</v>
      </c>
      <c r="D451">
        <v>18000</v>
      </c>
      <c r="E451" t="s">
        <v>7</v>
      </c>
      <c r="F451">
        <v>0</v>
      </c>
      <c r="G451">
        <v>11500</v>
      </c>
      <c r="H451">
        <v>-6500</v>
      </c>
      <c r="I451">
        <v>-5000</v>
      </c>
    </row>
    <row r="452" spans="1:9" x14ac:dyDescent="0.25">
      <c r="A452" s="1">
        <v>43327</v>
      </c>
      <c r="B452" t="s">
        <v>343</v>
      </c>
      <c r="C452" t="s">
        <v>24</v>
      </c>
      <c r="D452">
        <v>3000</v>
      </c>
      <c r="E452" t="s">
        <v>7</v>
      </c>
      <c r="F452">
        <v>3000</v>
      </c>
      <c r="G452">
        <v>0</v>
      </c>
      <c r="H452">
        <v>-3000</v>
      </c>
      <c r="I452">
        <v>0</v>
      </c>
    </row>
    <row r="453" spans="1:9" x14ac:dyDescent="0.25">
      <c r="A453" s="1">
        <v>43328</v>
      </c>
      <c r="B453" t="s">
        <v>344</v>
      </c>
      <c r="C453" t="s">
        <v>24</v>
      </c>
      <c r="D453">
        <v>3400</v>
      </c>
      <c r="E453" t="s">
        <v>7</v>
      </c>
      <c r="F453">
        <v>3400</v>
      </c>
      <c r="G453">
        <v>0</v>
      </c>
      <c r="H453">
        <v>-3400</v>
      </c>
      <c r="I453">
        <v>0</v>
      </c>
    </row>
    <row r="454" spans="1:9" x14ac:dyDescent="0.25">
      <c r="A454" s="1">
        <v>43331</v>
      </c>
      <c r="B454" t="s">
        <v>345</v>
      </c>
      <c r="C454" t="s">
        <v>24</v>
      </c>
      <c r="D454">
        <v>13920</v>
      </c>
      <c r="E454" t="s">
        <v>7</v>
      </c>
      <c r="F454">
        <v>0</v>
      </c>
      <c r="G454">
        <v>6080</v>
      </c>
      <c r="H454">
        <v>0</v>
      </c>
      <c r="I454">
        <v>-6080</v>
      </c>
    </row>
    <row r="455" spans="1:9" x14ac:dyDescent="0.25">
      <c r="A455" s="1">
        <v>43333</v>
      </c>
      <c r="B455" t="s">
        <v>346</v>
      </c>
      <c r="C455" t="s">
        <v>24</v>
      </c>
      <c r="D455">
        <v>40000</v>
      </c>
      <c r="E455" t="s">
        <v>7</v>
      </c>
      <c r="F455">
        <v>-20000</v>
      </c>
      <c r="G455">
        <v>-20000</v>
      </c>
      <c r="H455">
        <v>20000</v>
      </c>
      <c r="I455">
        <v>20000</v>
      </c>
    </row>
    <row r="456" spans="1:9" x14ac:dyDescent="0.25">
      <c r="A456" s="1">
        <v>43335</v>
      </c>
      <c r="B456" t="s">
        <v>240</v>
      </c>
      <c r="C456" t="s">
        <v>20</v>
      </c>
      <c r="D456">
        <v>3020</v>
      </c>
      <c r="E456" t="s">
        <v>7</v>
      </c>
      <c r="F456">
        <v>0</v>
      </c>
      <c r="G456">
        <v>0</v>
      </c>
      <c r="H456">
        <v>3020</v>
      </c>
      <c r="I456">
        <v>-3020</v>
      </c>
    </row>
    <row r="457" spans="1:9" x14ac:dyDescent="0.25">
      <c r="A457" s="1">
        <v>43335</v>
      </c>
      <c r="B457" t="s">
        <v>347</v>
      </c>
      <c r="C457" t="s">
        <v>20</v>
      </c>
      <c r="D457">
        <v>6070</v>
      </c>
      <c r="E457" t="s">
        <v>7</v>
      </c>
      <c r="F457">
        <v>-1517.5</v>
      </c>
      <c r="G457">
        <v>-1517.5</v>
      </c>
      <c r="H457">
        <v>4552.5</v>
      </c>
      <c r="I457">
        <v>-1517.5</v>
      </c>
    </row>
    <row r="458" spans="1:9" x14ac:dyDescent="0.25">
      <c r="A458" s="1">
        <v>43336</v>
      </c>
      <c r="B458" t="s">
        <v>348</v>
      </c>
      <c r="C458" t="s">
        <v>24</v>
      </c>
      <c r="D458">
        <v>7676</v>
      </c>
      <c r="E458" t="s">
        <v>7</v>
      </c>
      <c r="F458">
        <v>-1919</v>
      </c>
      <c r="G458">
        <v>-1919</v>
      </c>
      <c r="H458">
        <v>-1919</v>
      </c>
      <c r="I458">
        <v>5757</v>
      </c>
    </row>
    <row r="459" spans="1:9" x14ac:dyDescent="0.25">
      <c r="A459" s="1">
        <v>43336</v>
      </c>
      <c r="B459" t="s">
        <v>140</v>
      </c>
      <c r="C459" t="s">
        <v>24</v>
      </c>
      <c r="D459">
        <v>21433</v>
      </c>
      <c r="E459" t="s">
        <v>7</v>
      </c>
      <c r="F459">
        <v>-5358.25</v>
      </c>
      <c r="G459">
        <v>-5358.25</v>
      </c>
      <c r="H459">
        <v>-5358.25</v>
      </c>
      <c r="I459">
        <v>16074.75</v>
      </c>
    </row>
    <row r="460" spans="1:9" x14ac:dyDescent="0.25">
      <c r="A460" s="1">
        <v>43336</v>
      </c>
      <c r="B460" t="s">
        <v>349</v>
      </c>
      <c r="C460" t="s">
        <v>24</v>
      </c>
      <c r="D460">
        <v>38160</v>
      </c>
      <c r="E460" t="s">
        <v>7</v>
      </c>
      <c r="F460">
        <v>-12720</v>
      </c>
      <c r="G460">
        <v>-12720</v>
      </c>
      <c r="H460">
        <v>-12720</v>
      </c>
      <c r="I460">
        <v>38160</v>
      </c>
    </row>
    <row r="461" spans="1:9" x14ac:dyDescent="0.25">
      <c r="A461" s="1">
        <v>43336</v>
      </c>
      <c r="B461" t="s">
        <v>350</v>
      </c>
      <c r="C461" t="s">
        <v>24</v>
      </c>
      <c r="D461">
        <v>17985</v>
      </c>
      <c r="E461" t="s">
        <v>7</v>
      </c>
      <c r="F461">
        <v>-4496.25</v>
      </c>
      <c r="G461">
        <v>-4496.25</v>
      </c>
      <c r="H461">
        <v>-4496.25</v>
      </c>
      <c r="I461">
        <v>13488.75</v>
      </c>
    </row>
    <row r="462" spans="1:9" x14ac:dyDescent="0.25">
      <c r="A462" s="1">
        <v>43338</v>
      </c>
      <c r="B462" t="s">
        <v>351</v>
      </c>
      <c r="C462" t="s">
        <v>20</v>
      </c>
      <c r="D462">
        <v>2590</v>
      </c>
      <c r="E462" t="s">
        <v>7</v>
      </c>
      <c r="F462">
        <v>-647.5</v>
      </c>
      <c r="G462">
        <v>1942.5</v>
      </c>
      <c r="H462">
        <v>-647.5</v>
      </c>
      <c r="I462">
        <v>-647.5</v>
      </c>
    </row>
    <row r="463" spans="1:9" x14ac:dyDescent="0.25">
      <c r="A463" s="1">
        <v>43338</v>
      </c>
      <c r="B463" t="s">
        <v>352</v>
      </c>
      <c r="C463" t="s">
        <v>24</v>
      </c>
      <c r="D463">
        <v>4490</v>
      </c>
      <c r="E463" t="s">
        <v>7</v>
      </c>
      <c r="F463">
        <v>2993.34</v>
      </c>
      <c r="G463">
        <v>-1496.67</v>
      </c>
      <c r="H463">
        <v>0</v>
      </c>
      <c r="I463">
        <v>-1496.67</v>
      </c>
    </row>
    <row r="464" spans="1:9" x14ac:dyDescent="0.25">
      <c r="A464" s="1">
        <v>43338</v>
      </c>
      <c r="B464" t="s">
        <v>353</v>
      </c>
      <c r="C464" t="s">
        <v>24</v>
      </c>
      <c r="D464">
        <v>2078</v>
      </c>
      <c r="E464" t="s">
        <v>7</v>
      </c>
      <c r="F464">
        <v>1558.5</v>
      </c>
      <c r="G464">
        <v>-519.5</v>
      </c>
      <c r="H464">
        <v>-519.5</v>
      </c>
      <c r="I464">
        <v>-519.5</v>
      </c>
    </row>
    <row r="465" spans="1:9" x14ac:dyDescent="0.25">
      <c r="A465" s="1">
        <v>43339</v>
      </c>
      <c r="B465" t="s">
        <v>354</v>
      </c>
      <c r="C465" t="s">
        <v>24</v>
      </c>
      <c r="D465">
        <v>680</v>
      </c>
      <c r="E465" t="s">
        <v>7</v>
      </c>
      <c r="F465">
        <v>-680</v>
      </c>
      <c r="G465">
        <v>0</v>
      </c>
      <c r="H465">
        <v>680</v>
      </c>
      <c r="I465">
        <v>0</v>
      </c>
    </row>
    <row r="466" spans="1:9" x14ac:dyDescent="0.25">
      <c r="A466" s="1">
        <v>43340</v>
      </c>
      <c r="B466" t="s">
        <v>355</v>
      </c>
      <c r="C466" t="s">
        <v>20</v>
      </c>
      <c r="D466">
        <v>4229</v>
      </c>
      <c r="E466" t="s">
        <v>7</v>
      </c>
      <c r="F466">
        <v>4229</v>
      </c>
      <c r="G466">
        <v>0</v>
      </c>
      <c r="H466">
        <v>-4229</v>
      </c>
      <c r="I466">
        <v>0</v>
      </c>
    </row>
    <row r="467" spans="1:9" x14ac:dyDescent="0.25">
      <c r="A467" s="1">
        <v>43340</v>
      </c>
      <c r="B467" t="s">
        <v>356</v>
      </c>
      <c r="C467" t="s">
        <v>24</v>
      </c>
      <c r="D467">
        <v>8100</v>
      </c>
      <c r="E467" t="s">
        <v>7</v>
      </c>
      <c r="F467">
        <v>-8100</v>
      </c>
      <c r="G467">
        <v>0</v>
      </c>
      <c r="H467">
        <v>8100</v>
      </c>
      <c r="I467">
        <v>0</v>
      </c>
    </row>
    <row r="468" spans="1:9" x14ac:dyDescent="0.25">
      <c r="A468" s="1">
        <v>43340</v>
      </c>
      <c r="B468" t="s">
        <v>357</v>
      </c>
      <c r="C468" t="s">
        <v>24</v>
      </c>
      <c r="D468">
        <v>8100</v>
      </c>
      <c r="E468" t="s">
        <v>7</v>
      </c>
      <c r="F468">
        <v>0</v>
      </c>
      <c r="G468">
        <v>0</v>
      </c>
      <c r="H468">
        <v>8100</v>
      </c>
      <c r="I468">
        <v>-8100</v>
      </c>
    </row>
    <row r="469" spans="1:9" x14ac:dyDescent="0.25">
      <c r="A469" s="1">
        <v>43342</v>
      </c>
      <c r="B469" t="s">
        <v>358</v>
      </c>
      <c r="C469" t="s">
        <v>24</v>
      </c>
      <c r="D469">
        <v>23390</v>
      </c>
      <c r="E469" t="s">
        <v>7</v>
      </c>
      <c r="F469">
        <v>-5847.5</v>
      </c>
      <c r="G469">
        <v>-5847.5</v>
      </c>
      <c r="H469">
        <v>-5847.5</v>
      </c>
      <c r="I469">
        <v>17542.5</v>
      </c>
    </row>
    <row r="470" spans="1:9" x14ac:dyDescent="0.25">
      <c r="A470" s="1">
        <v>43342</v>
      </c>
      <c r="B470" t="s">
        <v>19</v>
      </c>
      <c r="C470" t="s">
        <v>24</v>
      </c>
      <c r="D470">
        <v>4837</v>
      </c>
      <c r="E470" t="s">
        <v>7</v>
      </c>
      <c r="F470">
        <v>-1209.25</v>
      </c>
      <c r="G470">
        <v>-1209.25</v>
      </c>
      <c r="H470">
        <v>-1209.25</v>
      </c>
      <c r="I470">
        <v>3627.75</v>
      </c>
    </row>
    <row r="471" spans="1:9" x14ac:dyDescent="0.25">
      <c r="A471" s="1">
        <v>43342</v>
      </c>
      <c r="B471" t="s">
        <v>359</v>
      </c>
      <c r="C471" t="s">
        <v>24</v>
      </c>
      <c r="D471">
        <v>3000</v>
      </c>
      <c r="E471" t="s">
        <v>7</v>
      </c>
      <c r="F471">
        <v>-750</v>
      </c>
      <c r="G471">
        <v>-750</v>
      </c>
      <c r="H471">
        <v>-750</v>
      </c>
      <c r="I471">
        <v>2250</v>
      </c>
    </row>
    <row r="472" spans="1:9" x14ac:dyDescent="0.25">
      <c r="A472" s="1">
        <v>43342</v>
      </c>
      <c r="B472" t="s">
        <v>360</v>
      </c>
      <c r="C472" t="s">
        <v>24</v>
      </c>
      <c r="D472">
        <v>153000</v>
      </c>
      <c r="E472" t="s">
        <v>7</v>
      </c>
      <c r="F472">
        <v>-38250</v>
      </c>
      <c r="G472">
        <v>114750</v>
      </c>
      <c r="H472">
        <v>-38250</v>
      </c>
      <c r="I472">
        <v>-38250</v>
      </c>
    </row>
    <row r="473" spans="1:9" x14ac:dyDescent="0.25">
      <c r="A473" s="1">
        <v>43343</v>
      </c>
      <c r="B473" t="s">
        <v>361</v>
      </c>
      <c r="C473" t="s">
        <v>24</v>
      </c>
      <c r="D473">
        <v>286638</v>
      </c>
      <c r="E473" t="s">
        <v>7</v>
      </c>
      <c r="F473">
        <v>214978.5</v>
      </c>
      <c r="G473">
        <v>-71659.5</v>
      </c>
      <c r="H473">
        <v>-71659.5</v>
      </c>
      <c r="I473">
        <v>-71659.5</v>
      </c>
    </row>
    <row r="474" spans="1:9" x14ac:dyDescent="0.25">
      <c r="A474" s="1">
        <v>43345</v>
      </c>
      <c r="B474" t="s">
        <v>321</v>
      </c>
      <c r="C474" t="s">
        <v>24</v>
      </c>
      <c r="D474">
        <v>10168</v>
      </c>
      <c r="E474" t="s">
        <v>7</v>
      </c>
      <c r="F474">
        <v>-5084</v>
      </c>
      <c r="G474">
        <v>5084</v>
      </c>
      <c r="H474">
        <v>0</v>
      </c>
      <c r="I474">
        <v>0</v>
      </c>
    </row>
    <row r="475" spans="1:9" x14ac:dyDescent="0.25">
      <c r="A475" s="1">
        <v>43345</v>
      </c>
      <c r="B475" t="s">
        <v>362</v>
      </c>
      <c r="C475" t="s">
        <v>20</v>
      </c>
      <c r="D475">
        <v>19787</v>
      </c>
      <c r="E475" t="s">
        <v>7</v>
      </c>
      <c r="F475">
        <v>-4946.75</v>
      </c>
      <c r="G475">
        <v>14840.25</v>
      </c>
      <c r="H475">
        <v>-4946.75</v>
      </c>
      <c r="I475">
        <v>-4946.75</v>
      </c>
    </row>
    <row r="476" spans="1:9" x14ac:dyDescent="0.25">
      <c r="A476" s="1">
        <v>43346</v>
      </c>
      <c r="B476" t="s">
        <v>229</v>
      </c>
      <c r="C476" t="s">
        <v>29</v>
      </c>
      <c r="D476">
        <v>57512.67</v>
      </c>
      <c r="E476" t="s">
        <v>7</v>
      </c>
      <c r="F476">
        <v>-57512.67</v>
      </c>
      <c r="G476">
        <v>0</v>
      </c>
      <c r="H476">
        <v>57512.67</v>
      </c>
      <c r="I476">
        <v>0</v>
      </c>
    </row>
    <row r="477" spans="1:9" x14ac:dyDescent="0.25">
      <c r="A477" s="1">
        <v>43346</v>
      </c>
      <c r="B477" t="s">
        <v>28</v>
      </c>
      <c r="C477" t="s">
        <v>29</v>
      </c>
      <c r="D477">
        <v>62544.83</v>
      </c>
      <c r="E477" t="s">
        <v>7</v>
      </c>
      <c r="F477">
        <v>0</v>
      </c>
      <c r="G477">
        <v>-62544.83</v>
      </c>
      <c r="H477">
        <v>62544.83</v>
      </c>
      <c r="I477">
        <v>0</v>
      </c>
    </row>
    <row r="478" spans="1:9" x14ac:dyDescent="0.25">
      <c r="A478" s="1">
        <v>43346</v>
      </c>
      <c r="B478" t="s">
        <v>363</v>
      </c>
      <c r="C478" t="s">
        <v>29</v>
      </c>
      <c r="D478">
        <v>54116</v>
      </c>
      <c r="E478" t="s">
        <v>7</v>
      </c>
      <c r="F478">
        <v>-54116</v>
      </c>
      <c r="G478">
        <v>0</v>
      </c>
      <c r="H478">
        <v>0</v>
      </c>
      <c r="I478">
        <v>54116</v>
      </c>
    </row>
    <row r="479" spans="1:9" x14ac:dyDescent="0.25">
      <c r="A479" s="1">
        <v>43347</v>
      </c>
      <c r="B479" t="s">
        <v>364</v>
      </c>
      <c r="C479" t="s">
        <v>20</v>
      </c>
      <c r="D479">
        <v>8254</v>
      </c>
      <c r="E479" t="s">
        <v>7</v>
      </c>
      <c r="F479">
        <v>0</v>
      </c>
      <c r="G479">
        <v>5502.67</v>
      </c>
      <c r="H479">
        <v>-2751.34</v>
      </c>
      <c r="I479">
        <v>-2751.33</v>
      </c>
    </row>
    <row r="480" spans="1:9" x14ac:dyDescent="0.25">
      <c r="A480" s="1">
        <v>43349</v>
      </c>
      <c r="B480" t="s">
        <v>365</v>
      </c>
      <c r="C480" t="s">
        <v>20</v>
      </c>
      <c r="D480">
        <v>12000</v>
      </c>
      <c r="E480" t="s">
        <v>7</v>
      </c>
      <c r="F480">
        <v>-3000</v>
      </c>
      <c r="G480">
        <v>9000</v>
      </c>
      <c r="H480">
        <v>-3000</v>
      </c>
      <c r="I480">
        <v>-3000</v>
      </c>
    </row>
    <row r="481" spans="1:9" x14ac:dyDescent="0.25">
      <c r="A481" s="1">
        <v>43349</v>
      </c>
      <c r="B481" t="s">
        <v>366</v>
      </c>
      <c r="C481" t="s">
        <v>24</v>
      </c>
      <c r="D481">
        <v>40000</v>
      </c>
      <c r="E481" t="s">
        <v>7</v>
      </c>
      <c r="F481">
        <v>-20000</v>
      </c>
      <c r="G481">
        <v>-20000</v>
      </c>
      <c r="H481">
        <v>20000</v>
      </c>
      <c r="I481">
        <v>20000</v>
      </c>
    </row>
    <row r="482" spans="1:9" x14ac:dyDescent="0.25">
      <c r="A482" s="1">
        <v>43349</v>
      </c>
      <c r="B482" t="s">
        <v>152</v>
      </c>
      <c r="C482" t="s">
        <v>24</v>
      </c>
      <c r="D482">
        <v>5000</v>
      </c>
      <c r="E482" t="s">
        <v>7</v>
      </c>
      <c r="F482">
        <v>-1250</v>
      </c>
      <c r="G482">
        <v>-1250</v>
      </c>
      <c r="H482">
        <v>3750</v>
      </c>
      <c r="I482">
        <v>-1250</v>
      </c>
    </row>
    <row r="483" spans="1:9" x14ac:dyDescent="0.25">
      <c r="A483" s="1">
        <v>43351</v>
      </c>
      <c r="B483" t="s">
        <v>367</v>
      </c>
      <c r="C483" t="s">
        <v>24</v>
      </c>
      <c r="D483">
        <v>1380</v>
      </c>
      <c r="E483" t="s">
        <v>7</v>
      </c>
      <c r="F483">
        <v>0</v>
      </c>
      <c r="G483">
        <v>1380</v>
      </c>
      <c r="H483">
        <v>-1380</v>
      </c>
      <c r="I483">
        <v>0</v>
      </c>
    </row>
    <row r="484" spans="1:9" x14ac:dyDescent="0.25">
      <c r="A484" s="1">
        <v>43355</v>
      </c>
      <c r="B484" t="s">
        <v>312</v>
      </c>
      <c r="C484" t="s">
        <v>24</v>
      </c>
      <c r="D484">
        <v>6353</v>
      </c>
      <c r="E484" t="s">
        <v>7</v>
      </c>
      <c r="F484">
        <v>0</v>
      </c>
      <c r="G484">
        <v>-2117.67</v>
      </c>
      <c r="H484">
        <v>-2117.66</v>
      </c>
      <c r="I484">
        <v>4235.33</v>
      </c>
    </row>
    <row r="485" spans="1:9" x14ac:dyDescent="0.25">
      <c r="A485" s="1">
        <v>43357</v>
      </c>
      <c r="B485" t="s">
        <v>368</v>
      </c>
      <c r="C485" t="s">
        <v>20</v>
      </c>
      <c r="D485">
        <v>3679</v>
      </c>
      <c r="E485" t="s">
        <v>7</v>
      </c>
      <c r="F485">
        <v>-919.75</v>
      </c>
      <c r="G485">
        <v>-919.75</v>
      </c>
      <c r="H485">
        <v>-919.75</v>
      </c>
      <c r="I485">
        <v>2759.25</v>
      </c>
    </row>
    <row r="486" spans="1:9" x14ac:dyDescent="0.25">
      <c r="A486" s="1">
        <v>43357</v>
      </c>
      <c r="B486" t="s">
        <v>369</v>
      </c>
      <c r="C486" t="s">
        <v>11</v>
      </c>
      <c r="D486">
        <v>7000</v>
      </c>
      <c r="E486" t="s">
        <v>7</v>
      </c>
      <c r="F486">
        <v>0</v>
      </c>
      <c r="G486">
        <v>-3500</v>
      </c>
      <c r="H486">
        <v>0</v>
      </c>
      <c r="I486">
        <v>3500</v>
      </c>
    </row>
    <row r="487" spans="1:9" x14ac:dyDescent="0.25">
      <c r="A487" s="1">
        <v>43357</v>
      </c>
      <c r="B487" t="s">
        <v>370</v>
      </c>
      <c r="C487" t="s">
        <v>24</v>
      </c>
      <c r="D487">
        <v>10660</v>
      </c>
      <c r="E487" t="s">
        <v>7</v>
      </c>
      <c r="F487">
        <v>0</v>
      </c>
      <c r="G487">
        <v>10660</v>
      </c>
      <c r="H487">
        <v>0</v>
      </c>
      <c r="I487">
        <v>-10660</v>
      </c>
    </row>
    <row r="488" spans="1:9" x14ac:dyDescent="0.25">
      <c r="A488" s="1">
        <v>43364</v>
      </c>
      <c r="B488" t="s">
        <v>240</v>
      </c>
      <c r="C488" t="s">
        <v>20</v>
      </c>
      <c r="D488">
        <v>9805</v>
      </c>
      <c r="E488" t="s">
        <v>7</v>
      </c>
      <c r="F488">
        <v>-2451.25</v>
      </c>
      <c r="G488">
        <v>-2451.25</v>
      </c>
      <c r="H488">
        <v>7353.75</v>
      </c>
      <c r="I488">
        <v>-2451.25</v>
      </c>
    </row>
    <row r="489" spans="1:9" x14ac:dyDescent="0.25">
      <c r="A489" s="1">
        <v>43367</v>
      </c>
      <c r="B489" t="s">
        <v>371</v>
      </c>
      <c r="C489" t="s">
        <v>24</v>
      </c>
      <c r="D489">
        <v>7438</v>
      </c>
      <c r="E489" t="s">
        <v>7</v>
      </c>
      <c r="F489">
        <v>-1859.5</v>
      </c>
      <c r="G489">
        <v>5578.5</v>
      </c>
      <c r="H489">
        <v>-1859.5</v>
      </c>
      <c r="I489">
        <v>-1859.5</v>
      </c>
    </row>
    <row r="490" spans="1:9" x14ac:dyDescent="0.25">
      <c r="A490" s="1">
        <v>43367</v>
      </c>
      <c r="B490" t="s">
        <v>350</v>
      </c>
      <c r="C490" t="s">
        <v>24</v>
      </c>
      <c r="D490">
        <v>15287</v>
      </c>
      <c r="E490" t="s">
        <v>7</v>
      </c>
      <c r="F490">
        <v>-3821.75</v>
      </c>
      <c r="G490">
        <v>-3821.75</v>
      </c>
      <c r="H490">
        <v>-3821.75</v>
      </c>
      <c r="I490">
        <v>11465.25</v>
      </c>
    </row>
    <row r="491" spans="1:9" x14ac:dyDescent="0.25">
      <c r="A491" s="1">
        <v>43367</v>
      </c>
      <c r="B491" t="s">
        <v>372</v>
      </c>
      <c r="C491" t="s">
        <v>97</v>
      </c>
      <c r="D491">
        <v>3885</v>
      </c>
      <c r="E491" t="s">
        <v>7</v>
      </c>
      <c r="F491">
        <v>-971.25</v>
      </c>
      <c r="G491">
        <v>-971.25</v>
      </c>
      <c r="H491">
        <v>-971.25</v>
      </c>
      <c r="I491">
        <v>2913.75</v>
      </c>
    </row>
    <row r="492" spans="1:9" x14ac:dyDescent="0.25">
      <c r="A492" s="1">
        <v>43367</v>
      </c>
      <c r="B492" t="s">
        <v>139</v>
      </c>
      <c r="C492" t="s">
        <v>24</v>
      </c>
      <c r="D492">
        <v>20790</v>
      </c>
      <c r="E492" t="s">
        <v>7</v>
      </c>
      <c r="F492">
        <v>-5197.5</v>
      </c>
      <c r="G492">
        <v>-5197.5</v>
      </c>
      <c r="H492">
        <v>-5197.5</v>
      </c>
      <c r="I492">
        <v>15592.5</v>
      </c>
    </row>
    <row r="493" spans="1:9" x14ac:dyDescent="0.25">
      <c r="A493" s="1">
        <v>43367</v>
      </c>
      <c r="B493" t="s">
        <v>373</v>
      </c>
      <c r="C493" t="s">
        <v>24</v>
      </c>
      <c r="D493">
        <v>21433</v>
      </c>
      <c r="E493" t="s">
        <v>7</v>
      </c>
      <c r="F493">
        <v>-5358.25</v>
      </c>
      <c r="G493">
        <v>-5358.25</v>
      </c>
      <c r="H493">
        <v>-5358.25</v>
      </c>
      <c r="I493">
        <v>16074.75</v>
      </c>
    </row>
    <row r="494" spans="1:9" x14ac:dyDescent="0.25">
      <c r="A494" s="1">
        <v>43367</v>
      </c>
      <c r="B494" t="s">
        <v>78</v>
      </c>
      <c r="C494" t="s">
        <v>24</v>
      </c>
      <c r="D494">
        <v>38160</v>
      </c>
      <c r="E494" t="s">
        <v>7</v>
      </c>
      <c r="F494">
        <v>-12720</v>
      </c>
      <c r="G494">
        <v>-12720</v>
      </c>
      <c r="H494">
        <v>-12720</v>
      </c>
      <c r="I494">
        <v>38160</v>
      </c>
    </row>
    <row r="495" spans="1:9" x14ac:dyDescent="0.25">
      <c r="A495" s="1">
        <v>43367</v>
      </c>
      <c r="B495" t="s">
        <v>374</v>
      </c>
      <c r="C495" t="s">
        <v>24</v>
      </c>
      <c r="D495">
        <v>21004</v>
      </c>
      <c r="E495" t="s">
        <v>7</v>
      </c>
      <c r="F495">
        <v>-5251</v>
      </c>
      <c r="G495">
        <v>-5251</v>
      </c>
      <c r="H495">
        <v>-5251</v>
      </c>
      <c r="I495">
        <v>15753</v>
      </c>
    </row>
    <row r="496" spans="1:9" x14ac:dyDescent="0.25">
      <c r="A496" s="1">
        <v>43368</v>
      </c>
      <c r="B496" t="s">
        <v>375</v>
      </c>
      <c r="C496" t="s">
        <v>24</v>
      </c>
      <c r="D496">
        <v>5250</v>
      </c>
      <c r="E496" t="s">
        <v>7</v>
      </c>
      <c r="F496">
        <v>2625</v>
      </c>
      <c r="G496">
        <v>-2625</v>
      </c>
      <c r="H496">
        <v>0</v>
      </c>
      <c r="I496">
        <v>0</v>
      </c>
    </row>
    <row r="497" spans="1:9" x14ac:dyDescent="0.25">
      <c r="A497" s="1">
        <v>43368</v>
      </c>
      <c r="B497" t="s">
        <v>376</v>
      </c>
      <c r="C497" t="s">
        <v>24</v>
      </c>
      <c r="D497">
        <v>270952</v>
      </c>
      <c r="E497" t="s">
        <v>7</v>
      </c>
      <c r="F497">
        <v>203214</v>
      </c>
      <c r="G497">
        <v>-67738</v>
      </c>
      <c r="H497">
        <v>-67738</v>
      </c>
      <c r="I497">
        <v>-67738</v>
      </c>
    </row>
    <row r="498" spans="1:9" x14ac:dyDescent="0.25">
      <c r="A498" s="1">
        <v>43370</v>
      </c>
      <c r="B498" t="s">
        <v>166</v>
      </c>
      <c r="C498" t="s">
        <v>24</v>
      </c>
      <c r="D498">
        <v>6000</v>
      </c>
      <c r="E498" t="s">
        <v>7</v>
      </c>
      <c r="F498">
        <v>-1500</v>
      </c>
      <c r="G498">
        <v>4500</v>
      </c>
      <c r="H498">
        <v>-1500</v>
      </c>
      <c r="I498">
        <v>-1500</v>
      </c>
    </row>
    <row r="499" spans="1:9" x14ac:dyDescent="0.25">
      <c r="A499" s="1">
        <v>43370</v>
      </c>
      <c r="B499" t="s">
        <v>377</v>
      </c>
      <c r="C499" t="s">
        <v>24</v>
      </c>
      <c r="D499">
        <v>110000</v>
      </c>
      <c r="E499" t="s">
        <v>7</v>
      </c>
      <c r="F499">
        <v>-27500</v>
      </c>
      <c r="G499">
        <v>82500</v>
      </c>
      <c r="H499">
        <v>-27500</v>
      </c>
      <c r="I499">
        <v>-27500</v>
      </c>
    </row>
    <row r="500" spans="1:9" x14ac:dyDescent="0.25">
      <c r="A500" s="1">
        <v>43371</v>
      </c>
      <c r="B500" t="s">
        <v>378</v>
      </c>
      <c r="C500" t="s">
        <v>24</v>
      </c>
      <c r="D500">
        <v>7370</v>
      </c>
      <c r="E500" t="s">
        <v>7</v>
      </c>
      <c r="F500">
        <v>0</v>
      </c>
      <c r="G500">
        <v>7370</v>
      </c>
      <c r="H500">
        <v>-7370</v>
      </c>
      <c r="I500">
        <v>0</v>
      </c>
    </row>
    <row r="501" spans="1:9" x14ac:dyDescent="0.25">
      <c r="A501" s="1">
        <v>43372</v>
      </c>
      <c r="B501" t="s">
        <v>379</v>
      </c>
      <c r="C501" t="s">
        <v>24</v>
      </c>
      <c r="D501">
        <v>21900</v>
      </c>
      <c r="E501" t="s">
        <v>7</v>
      </c>
      <c r="F501">
        <v>-7300</v>
      </c>
      <c r="G501">
        <v>-7300</v>
      </c>
      <c r="H501">
        <v>14600</v>
      </c>
      <c r="I501">
        <v>0</v>
      </c>
    </row>
    <row r="502" spans="1:9" x14ac:dyDescent="0.25">
      <c r="A502" s="1">
        <v>43374</v>
      </c>
      <c r="B502" t="s">
        <v>239</v>
      </c>
      <c r="C502" t="s">
        <v>29</v>
      </c>
      <c r="D502">
        <v>19189.5</v>
      </c>
      <c r="E502" t="s">
        <v>7</v>
      </c>
      <c r="F502">
        <v>-19189.5</v>
      </c>
      <c r="G502">
        <v>19189.5</v>
      </c>
      <c r="H502">
        <v>0</v>
      </c>
      <c r="I502">
        <v>0</v>
      </c>
    </row>
    <row r="503" spans="1:9" x14ac:dyDescent="0.25">
      <c r="A503" s="1">
        <v>43374</v>
      </c>
      <c r="B503" t="s">
        <v>229</v>
      </c>
      <c r="C503" t="s">
        <v>29</v>
      </c>
      <c r="D503">
        <v>81239.17</v>
      </c>
      <c r="E503" t="s">
        <v>7</v>
      </c>
      <c r="F503">
        <v>-81239.17</v>
      </c>
      <c r="G503">
        <v>0</v>
      </c>
      <c r="H503">
        <v>81239.17</v>
      </c>
      <c r="I503">
        <v>0</v>
      </c>
    </row>
    <row r="504" spans="1:9" x14ac:dyDescent="0.25">
      <c r="A504" s="1">
        <v>43374</v>
      </c>
      <c r="B504" t="s">
        <v>230</v>
      </c>
      <c r="C504" t="s">
        <v>29</v>
      </c>
      <c r="D504">
        <v>28823.33</v>
      </c>
      <c r="E504" t="s">
        <v>7</v>
      </c>
      <c r="F504">
        <v>0</v>
      </c>
      <c r="G504">
        <v>0</v>
      </c>
      <c r="H504">
        <v>28823.33</v>
      </c>
      <c r="I504">
        <v>-28823.33</v>
      </c>
    </row>
    <row r="505" spans="1:9" x14ac:dyDescent="0.25">
      <c r="A505" s="1">
        <v>43375</v>
      </c>
      <c r="B505" t="s">
        <v>380</v>
      </c>
      <c r="C505" t="s">
        <v>24</v>
      </c>
      <c r="D505">
        <v>1999</v>
      </c>
      <c r="E505" t="s">
        <v>7</v>
      </c>
      <c r="F505">
        <v>1499.25</v>
      </c>
      <c r="G505">
        <v>-499.75</v>
      </c>
      <c r="H505">
        <v>-499.75</v>
      </c>
      <c r="I505">
        <v>-499.75</v>
      </c>
    </row>
    <row r="506" spans="1:9" x14ac:dyDescent="0.25">
      <c r="A506" s="1">
        <v>43378</v>
      </c>
      <c r="B506" t="s">
        <v>37</v>
      </c>
      <c r="C506" t="s">
        <v>24</v>
      </c>
      <c r="D506">
        <v>2300</v>
      </c>
      <c r="E506" t="s">
        <v>7</v>
      </c>
      <c r="F506">
        <v>-2300</v>
      </c>
      <c r="G506">
        <v>2300</v>
      </c>
      <c r="H506">
        <v>0</v>
      </c>
      <c r="I506">
        <v>0</v>
      </c>
    </row>
    <row r="507" spans="1:9" x14ac:dyDescent="0.25">
      <c r="A507" s="1">
        <v>43379</v>
      </c>
      <c r="B507" t="s">
        <v>381</v>
      </c>
      <c r="C507" t="s">
        <v>11</v>
      </c>
      <c r="D507">
        <v>36600</v>
      </c>
      <c r="E507" t="s">
        <v>7</v>
      </c>
      <c r="F507">
        <v>-12200</v>
      </c>
      <c r="G507">
        <v>-12200</v>
      </c>
      <c r="H507">
        <v>24400</v>
      </c>
      <c r="I507">
        <v>0</v>
      </c>
    </row>
    <row r="508" spans="1:9" x14ac:dyDescent="0.25">
      <c r="A508" s="1">
        <v>43380</v>
      </c>
      <c r="B508" t="s">
        <v>240</v>
      </c>
      <c r="C508" t="s">
        <v>20</v>
      </c>
      <c r="D508">
        <v>16172</v>
      </c>
      <c r="E508" t="s">
        <v>7</v>
      </c>
      <c r="F508">
        <v>-4043</v>
      </c>
      <c r="G508">
        <v>-4043</v>
      </c>
      <c r="H508">
        <v>12129</v>
      </c>
      <c r="I508">
        <v>-4043</v>
      </c>
    </row>
    <row r="509" spans="1:9" x14ac:dyDescent="0.25">
      <c r="A509" s="1">
        <v>43382</v>
      </c>
      <c r="B509" t="s">
        <v>166</v>
      </c>
      <c r="C509" t="s">
        <v>24</v>
      </c>
      <c r="D509">
        <v>6000</v>
      </c>
      <c r="E509" t="s">
        <v>7</v>
      </c>
      <c r="F509">
        <v>-1500</v>
      </c>
      <c r="G509">
        <v>4500</v>
      </c>
      <c r="H509">
        <v>-1500</v>
      </c>
      <c r="I509">
        <v>-1500</v>
      </c>
    </row>
    <row r="510" spans="1:9" x14ac:dyDescent="0.25">
      <c r="A510" s="1">
        <v>43385</v>
      </c>
      <c r="B510" t="s">
        <v>379</v>
      </c>
      <c r="C510" t="s">
        <v>24</v>
      </c>
      <c r="D510">
        <v>13860</v>
      </c>
      <c r="E510" t="s">
        <v>7</v>
      </c>
      <c r="F510">
        <v>0</v>
      </c>
      <c r="G510">
        <v>6930</v>
      </c>
      <c r="H510">
        <v>-6930</v>
      </c>
      <c r="I510">
        <v>0</v>
      </c>
    </row>
    <row r="511" spans="1:9" x14ac:dyDescent="0.25">
      <c r="A511" s="1">
        <v>43386</v>
      </c>
      <c r="B511" t="s">
        <v>382</v>
      </c>
      <c r="C511" t="s">
        <v>24</v>
      </c>
      <c r="D511">
        <v>5538</v>
      </c>
      <c r="E511" t="s">
        <v>7</v>
      </c>
      <c r="F511">
        <v>-1384.5</v>
      </c>
      <c r="G511">
        <v>4153.5</v>
      </c>
      <c r="H511">
        <v>-1384.5</v>
      </c>
      <c r="I511">
        <v>-1384.5</v>
      </c>
    </row>
    <row r="512" spans="1:9" x14ac:dyDescent="0.25">
      <c r="A512" s="1">
        <v>43386</v>
      </c>
      <c r="B512" t="s">
        <v>383</v>
      </c>
      <c r="C512" t="s">
        <v>11</v>
      </c>
      <c r="D512">
        <v>11880</v>
      </c>
      <c r="E512" t="s">
        <v>7</v>
      </c>
      <c r="F512">
        <v>0</v>
      </c>
      <c r="G512">
        <v>5940</v>
      </c>
      <c r="H512">
        <v>-5940</v>
      </c>
      <c r="I512">
        <v>0</v>
      </c>
    </row>
    <row r="513" spans="1:9" x14ac:dyDescent="0.25">
      <c r="A513" s="1">
        <v>43391</v>
      </c>
      <c r="B513" t="s">
        <v>384</v>
      </c>
      <c r="C513" t="s">
        <v>24</v>
      </c>
      <c r="D513">
        <v>25480</v>
      </c>
      <c r="E513" t="s">
        <v>7</v>
      </c>
      <c r="F513">
        <v>-6370</v>
      </c>
      <c r="G513">
        <v>19110</v>
      </c>
      <c r="H513">
        <v>-6370</v>
      </c>
      <c r="I513">
        <v>-6370</v>
      </c>
    </row>
    <row r="514" spans="1:9" x14ac:dyDescent="0.25">
      <c r="A514" s="1">
        <v>43392</v>
      </c>
      <c r="B514" t="s">
        <v>385</v>
      </c>
      <c r="C514" t="s">
        <v>35</v>
      </c>
      <c r="D514">
        <v>9000</v>
      </c>
      <c r="E514" t="s">
        <v>7</v>
      </c>
      <c r="F514">
        <v>-9000</v>
      </c>
      <c r="G514">
        <v>0</v>
      </c>
      <c r="H514">
        <v>9000</v>
      </c>
      <c r="I514">
        <v>0</v>
      </c>
    </row>
    <row r="515" spans="1:9" x14ac:dyDescent="0.25">
      <c r="A515" s="1">
        <v>43392</v>
      </c>
      <c r="B515" t="s">
        <v>386</v>
      </c>
      <c r="C515" t="s">
        <v>35</v>
      </c>
      <c r="D515">
        <v>9000</v>
      </c>
      <c r="E515" t="s">
        <v>7</v>
      </c>
      <c r="F515">
        <v>0</v>
      </c>
      <c r="G515">
        <v>-9000</v>
      </c>
      <c r="H515">
        <v>9000</v>
      </c>
      <c r="I515">
        <v>0</v>
      </c>
    </row>
    <row r="516" spans="1:9" x14ac:dyDescent="0.25">
      <c r="A516" s="1">
        <v>43392</v>
      </c>
      <c r="B516" t="s">
        <v>140</v>
      </c>
      <c r="C516" t="s">
        <v>24</v>
      </c>
      <c r="D516">
        <v>21433</v>
      </c>
      <c r="E516" t="s">
        <v>7</v>
      </c>
      <c r="F516">
        <v>-5358.25</v>
      </c>
      <c r="G516">
        <v>-5358.25</v>
      </c>
      <c r="H516">
        <v>-5358.25</v>
      </c>
      <c r="I516">
        <v>16074.75</v>
      </c>
    </row>
    <row r="517" spans="1:9" x14ac:dyDescent="0.25">
      <c r="A517" s="1">
        <v>43392</v>
      </c>
      <c r="B517" t="s">
        <v>138</v>
      </c>
      <c r="C517" t="s">
        <v>24</v>
      </c>
      <c r="D517">
        <v>13324</v>
      </c>
      <c r="E517" t="s">
        <v>7</v>
      </c>
      <c r="F517">
        <v>-3331</v>
      </c>
      <c r="G517">
        <v>-3331</v>
      </c>
      <c r="H517">
        <v>-3331</v>
      </c>
      <c r="I517">
        <v>9993</v>
      </c>
    </row>
    <row r="518" spans="1:9" x14ac:dyDescent="0.25">
      <c r="A518" s="1">
        <v>43392</v>
      </c>
      <c r="B518" t="s">
        <v>387</v>
      </c>
      <c r="C518" t="s">
        <v>24</v>
      </c>
      <c r="D518">
        <v>15120</v>
      </c>
      <c r="E518" t="s">
        <v>7</v>
      </c>
      <c r="F518">
        <v>-3780</v>
      </c>
      <c r="G518">
        <v>-3780</v>
      </c>
      <c r="H518">
        <v>-3780</v>
      </c>
      <c r="I518">
        <v>11340</v>
      </c>
    </row>
    <row r="519" spans="1:9" x14ac:dyDescent="0.25">
      <c r="A519" s="1">
        <v>43392</v>
      </c>
      <c r="B519" t="s">
        <v>349</v>
      </c>
      <c r="C519" t="s">
        <v>24</v>
      </c>
      <c r="D519">
        <v>38160</v>
      </c>
      <c r="E519" t="s">
        <v>7</v>
      </c>
      <c r="F519">
        <v>-12720</v>
      </c>
      <c r="G519">
        <v>-12720</v>
      </c>
      <c r="H519">
        <v>-12720</v>
      </c>
      <c r="I519">
        <v>38160</v>
      </c>
    </row>
    <row r="520" spans="1:9" x14ac:dyDescent="0.25">
      <c r="A520" s="1">
        <v>43393</v>
      </c>
      <c r="B520" t="s">
        <v>388</v>
      </c>
      <c r="C520" t="s">
        <v>24</v>
      </c>
      <c r="D520">
        <v>40000</v>
      </c>
      <c r="E520" t="s">
        <v>7</v>
      </c>
      <c r="F520">
        <v>-20000</v>
      </c>
      <c r="G520">
        <v>-20000</v>
      </c>
      <c r="H520">
        <v>20000</v>
      </c>
      <c r="I520">
        <v>20000</v>
      </c>
    </row>
    <row r="521" spans="1:9" x14ac:dyDescent="0.25">
      <c r="A521" s="1">
        <v>43394</v>
      </c>
      <c r="B521" t="s">
        <v>389</v>
      </c>
      <c r="C521" t="s">
        <v>390</v>
      </c>
      <c r="D521">
        <v>3000</v>
      </c>
      <c r="E521" t="s">
        <v>7</v>
      </c>
      <c r="F521">
        <v>-3000</v>
      </c>
      <c r="G521">
        <v>3000</v>
      </c>
      <c r="H521">
        <v>0</v>
      </c>
      <c r="I521">
        <v>0</v>
      </c>
    </row>
    <row r="522" spans="1:9" x14ac:dyDescent="0.25">
      <c r="A522" s="1">
        <v>43394</v>
      </c>
      <c r="B522" t="s">
        <v>137</v>
      </c>
      <c r="C522" t="s">
        <v>99</v>
      </c>
      <c r="D522">
        <v>2124</v>
      </c>
      <c r="E522" t="s">
        <v>7</v>
      </c>
      <c r="F522">
        <v>0</v>
      </c>
      <c r="G522">
        <v>1416</v>
      </c>
      <c r="H522">
        <v>-708</v>
      </c>
      <c r="I522">
        <v>-708</v>
      </c>
    </row>
    <row r="523" spans="1:9" x14ac:dyDescent="0.25">
      <c r="A523" s="1">
        <v>43394</v>
      </c>
      <c r="B523" t="s">
        <v>391</v>
      </c>
      <c r="C523" t="s">
        <v>24</v>
      </c>
      <c r="D523">
        <v>7400</v>
      </c>
      <c r="E523" t="s">
        <v>7</v>
      </c>
      <c r="F523">
        <v>-7400</v>
      </c>
      <c r="G523">
        <v>7400</v>
      </c>
      <c r="H523">
        <v>0</v>
      </c>
      <c r="I523">
        <v>0</v>
      </c>
    </row>
    <row r="524" spans="1:9" x14ac:dyDescent="0.25">
      <c r="A524" s="1">
        <v>43395</v>
      </c>
      <c r="B524" t="s">
        <v>152</v>
      </c>
      <c r="C524" t="s">
        <v>24</v>
      </c>
      <c r="D524">
        <v>45975</v>
      </c>
      <c r="E524" t="s">
        <v>7</v>
      </c>
      <c r="F524">
        <v>-11493.75</v>
      </c>
      <c r="G524">
        <v>-11493.75</v>
      </c>
      <c r="H524">
        <v>34481.25</v>
      </c>
      <c r="I524">
        <v>-11493.75</v>
      </c>
    </row>
    <row r="525" spans="1:9" x14ac:dyDescent="0.25">
      <c r="A525" s="1">
        <v>43395</v>
      </c>
      <c r="B525" t="s">
        <v>392</v>
      </c>
      <c r="C525" t="s">
        <v>24</v>
      </c>
      <c r="D525">
        <v>1490</v>
      </c>
      <c r="E525" t="s">
        <v>7</v>
      </c>
      <c r="F525">
        <v>0</v>
      </c>
      <c r="G525">
        <v>-1490</v>
      </c>
      <c r="H525">
        <v>1490</v>
      </c>
      <c r="I525">
        <v>0</v>
      </c>
    </row>
    <row r="526" spans="1:9" x14ac:dyDescent="0.25">
      <c r="A526" s="1">
        <v>43399</v>
      </c>
      <c r="B526" t="s">
        <v>379</v>
      </c>
      <c r="C526" t="s">
        <v>24</v>
      </c>
      <c r="D526">
        <v>6200</v>
      </c>
      <c r="E526" t="s">
        <v>7</v>
      </c>
      <c r="F526">
        <v>0</v>
      </c>
      <c r="G526">
        <v>0</v>
      </c>
      <c r="H526">
        <v>6200</v>
      </c>
      <c r="I526">
        <v>-6200</v>
      </c>
    </row>
    <row r="527" spans="1:9" x14ac:dyDescent="0.25">
      <c r="A527" s="1">
        <v>43399</v>
      </c>
      <c r="B527" t="s">
        <v>379</v>
      </c>
      <c r="C527" t="s">
        <v>24</v>
      </c>
      <c r="D527">
        <v>6200</v>
      </c>
      <c r="E527" t="s">
        <v>7</v>
      </c>
      <c r="F527">
        <v>0</v>
      </c>
      <c r="G527">
        <v>-6200</v>
      </c>
      <c r="H527">
        <v>6200</v>
      </c>
      <c r="I527">
        <v>0</v>
      </c>
    </row>
    <row r="528" spans="1:9" x14ac:dyDescent="0.25">
      <c r="A528" s="1">
        <v>43399</v>
      </c>
      <c r="B528" t="s">
        <v>393</v>
      </c>
      <c r="C528" t="s">
        <v>20</v>
      </c>
      <c r="D528">
        <v>10000</v>
      </c>
      <c r="E528" t="s">
        <v>7</v>
      </c>
      <c r="F528">
        <v>-2500</v>
      </c>
      <c r="G528">
        <v>7500</v>
      </c>
      <c r="H528">
        <v>-2500</v>
      </c>
      <c r="I528">
        <v>-2500</v>
      </c>
    </row>
    <row r="529" spans="1:9" x14ac:dyDescent="0.25">
      <c r="A529" s="1">
        <v>43401</v>
      </c>
      <c r="B529" t="s">
        <v>394</v>
      </c>
      <c r="C529" t="s">
        <v>24</v>
      </c>
      <c r="D529">
        <v>5770</v>
      </c>
      <c r="E529" t="s">
        <v>7</v>
      </c>
      <c r="F529">
        <v>-1442.5</v>
      </c>
      <c r="G529">
        <v>4327.5</v>
      </c>
      <c r="H529">
        <v>-1442.5</v>
      </c>
      <c r="I529">
        <v>-1442.5</v>
      </c>
    </row>
    <row r="530" spans="1:9" x14ac:dyDescent="0.25">
      <c r="A530" s="1">
        <v>43403</v>
      </c>
      <c r="B530" t="s">
        <v>395</v>
      </c>
      <c r="C530" t="s">
        <v>24</v>
      </c>
      <c r="D530">
        <v>150000</v>
      </c>
      <c r="E530" t="s">
        <v>7</v>
      </c>
      <c r="F530">
        <v>-37500</v>
      </c>
      <c r="G530">
        <v>112500</v>
      </c>
      <c r="H530">
        <v>-37500</v>
      </c>
      <c r="I530">
        <v>-37500</v>
      </c>
    </row>
    <row r="531" spans="1:9" x14ac:dyDescent="0.25">
      <c r="A531" s="1">
        <v>43404</v>
      </c>
      <c r="B531" t="s">
        <v>396</v>
      </c>
      <c r="C531" t="s">
        <v>24</v>
      </c>
      <c r="D531">
        <v>44455</v>
      </c>
      <c r="E531" t="s">
        <v>7</v>
      </c>
      <c r="F531">
        <v>33341.25</v>
      </c>
      <c r="G531">
        <v>-11113.75</v>
      </c>
      <c r="H531">
        <v>-11113.75</v>
      </c>
      <c r="I531">
        <v>-11113.75</v>
      </c>
    </row>
    <row r="532" spans="1:9" x14ac:dyDescent="0.25">
      <c r="A532" s="1">
        <v>43404</v>
      </c>
      <c r="B532" t="s">
        <v>397</v>
      </c>
      <c r="C532" t="s">
        <v>24</v>
      </c>
      <c r="D532">
        <v>219946</v>
      </c>
      <c r="E532" t="s">
        <v>7</v>
      </c>
      <c r="F532">
        <v>164959.5</v>
      </c>
      <c r="G532">
        <v>-54986.5</v>
      </c>
      <c r="H532">
        <v>-54986.5</v>
      </c>
      <c r="I532">
        <v>-54986.5</v>
      </c>
    </row>
    <row r="533" spans="1:9" x14ac:dyDescent="0.25">
      <c r="A533" s="1">
        <v>43404</v>
      </c>
      <c r="B533" t="s">
        <v>398</v>
      </c>
      <c r="C533" t="s">
        <v>24</v>
      </c>
      <c r="D533">
        <v>10000</v>
      </c>
      <c r="E533" t="s">
        <v>7</v>
      </c>
      <c r="F533">
        <v>5500</v>
      </c>
      <c r="G533">
        <v>-500</v>
      </c>
      <c r="H533">
        <v>-2500</v>
      </c>
      <c r="I533">
        <v>-2500</v>
      </c>
    </row>
    <row r="534" spans="1:9" x14ac:dyDescent="0.25">
      <c r="A534" s="1">
        <v>43409</v>
      </c>
      <c r="B534" t="s">
        <v>399</v>
      </c>
      <c r="C534" t="s">
        <v>24</v>
      </c>
      <c r="D534">
        <v>12181</v>
      </c>
      <c r="E534" t="s">
        <v>7</v>
      </c>
      <c r="F534">
        <v>-10741</v>
      </c>
      <c r="G534">
        <v>12181</v>
      </c>
      <c r="H534">
        <v>-1440</v>
      </c>
      <c r="I534">
        <v>0</v>
      </c>
    </row>
    <row r="535" spans="1:9" x14ac:dyDescent="0.25">
      <c r="A535" s="1">
        <v>43411</v>
      </c>
      <c r="B535" t="s">
        <v>400</v>
      </c>
      <c r="C535" t="s">
        <v>20</v>
      </c>
      <c r="D535">
        <v>13061</v>
      </c>
      <c r="E535" t="s">
        <v>7</v>
      </c>
      <c r="F535">
        <v>-3265.25</v>
      </c>
      <c r="G535">
        <v>-3265.25</v>
      </c>
      <c r="H535">
        <v>-3265.25</v>
      </c>
      <c r="I535">
        <v>9795.75</v>
      </c>
    </row>
    <row r="536" spans="1:9" x14ac:dyDescent="0.25">
      <c r="A536" s="1">
        <v>43412</v>
      </c>
      <c r="B536" t="s">
        <v>401</v>
      </c>
      <c r="C536" t="s">
        <v>24</v>
      </c>
      <c r="D536">
        <v>7714</v>
      </c>
      <c r="E536" t="s">
        <v>7</v>
      </c>
      <c r="F536">
        <v>-1586</v>
      </c>
      <c r="G536">
        <v>5142.93</v>
      </c>
      <c r="H536">
        <v>-1970.93</v>
      </c>
      <c r="I536">
        <v>-1586</v>
      </c>
    </row>
    <row r="537" spans="1:9" x14ac:dyDescent="0.25">
      <c r="A537" s="1">
        <v>43413</v>
      </c>
      <c r="B537" t="s">
        <v>28</v>
      </c>
      <c r="C537" t="s">
        <v>29</v>
      </c>
      <c r="D537">
        <v>31226.43</v>
      </c>
      <c r="E537" t="s">
        <v>7</v>
      </c>
      <c r="F537">
        <v>0</v>
      </c>
      <c r="G537">
        <v>-31226.43</v>
      </c>
      <c r="H537">
        <v>31226.43</v>
      </c>
      <c r="I537">
        <v>0</v>
      </c>
    </row>
    <row r="538" spans="1:9" x14ac:dyDescent="0.25">
      <c r="A538" s="1">
        <v>43416</v>
      </c>
      <c r="B538" t="s">
        <v>402</v>
      </c>
      <c r="C538" t="s">
        <v>20</v>
      </c>
      <c r="D538">
        <v>4918</v>
      </c>
      <c r="E538" t="s">
        <v>7</v>
      </c>
      <c r="F538">
        <v>-1229.5</v>
      </c>
      <c r="G538">
        <v>-1229.5</v>
      </c>
      <c r="H538">
        <v>-1229.5</v>
      </c>
      <c r="I538">
        <v>3688.5</v>
      </c>
    </row>
    <row r="539" spans="1:9" x14ac:dyDescent="0.25">
      <c r="A539" s="1">
        <v>43417</v>
      </c>
      <c r="B539" t="s">
        <v>403</v>
      </c>
      <c r="C539" t="s">
        <v>20</v>
      </c>
      <c r="D539">
        <v>1517</v>
      </c>
      <c r="E539" t="s">
        <v>7</v>
      </c>
      <c r="F539">
        <v>1517</v>
      </c>
      <c r="G539">
        <v>0</v>
      </c>
      <c r="H539">
        <v>-1517</v>
      </c>
      <c r="I539">
        <v>0</v>
      </c>
    </row>
    <row r="540" spans="1:9" x14ac:dyDescent="0.25">
      <c r="A540" s="1">
        <v>43417</v>
      </c>
      <c r="B540" t="s">
        <v>404</v>
      </c>
      <c r="C540" t="s">
        <v>24</v>
      </c>
      <c r="D540">
        <v>40000</v>
      </c>
      <c r="E540" t="s">
        <v>7</v>
      </c>
      <c r="F540">
        <v>-20000</v>
      </c>
      <c r="G540">
        <v>-20000</v>
      </c>
      <c r="H540">
        <v>20000</v>
      </c>
      <c r="I540">
        <v>20000</v>
      </c>
    </row>
    <row r="541" spans="1:9" x14ac:dyDescent="0.25">
      <c r="A541" s="1">
        <v>43417</v>
      </c>
      <c r="B541" t="s">
        <v>405</v>
      </c>
      <c r="C541" t="s">
        <v>20</v>
      </c>
      <c r="D541">
        <v>6440</v>
      </c>
      <c r="E541" t="s">
        <v>7</v>
      </c>
      <c r="F541">
        <v>6440</v>
      </c>
      <c r="G541">
        <v>0</v>
      </c>
      <c r="H541">
        <v>0</v>
      </c>
      <c r="I541">
        <v>-6440</v>
      </c>
    </row>
    <row r="542" spans="1:9" x14ac:dyDescent="0.25">
      <c r="A542" s="1">
        <v>43418</v>
      </c>
      <c r="B542" t="s">
        <v>233</v>
      </c>
      <c r="C542" t="s">
        <v>20</v>
      </c>
      <c r="D542">
        <v>9764</v>
      </c>
      <c r="E542" t="s">
        <v>7</v>
      </c>
      <c r="F542">
        <v>-2441</v>
      </c>
      <c r="G542">
        <v>-2441</v>
      </c>
      <c r="H542">
        <v>7323</v>
      </c>
      <c r="I542">
        <v>-2441</v>
      </c>
    </row>
    <row r="543" spans="1:9" x14ac:dyDescent="0.25">
      <c r="A543" s="1">
        <v>43422</v>
      </c>
      <c r="B543" t="s">
        <v>403</v>
      </c>
      <c r="C543" t="s">
        <v>20</v>
      </c>
      <c r="D543">
        <v>4245</v>
      </c>
      <c r="E543" t="s">
        <v>7</v>
      </c>
      <c r="F543">
        <v>3183.75</v>
      </c>
      <c r="G543">
        <v>-1061.25</v>
      </c>
      <c r="H543">
        <v>-1061.25</v>
      </c>
      <c r="I543">
        <v>-1061.25</v>
      </c>
    </row>
    <row r="544" spans="1:9" x14ac:dyDescent="0.25">
      <c r="A544" s="1">
        <v>43422</v>
      </c>
      <c r="B544" t="s">
        <v>406</v>
      </c>
      <c r="C544" t="s">
        <v>11</v>
      </c>
      <c r="D544">
        <v>8600</v>
      </c>
      <c r="E544" t="s">
        <v>7</v>
      </c>
      <c r="F544">
        <v>0</v>
      </c>
      <c r="G544">
        <v>8600</v>
      </c>
      <c r="H544">
        <v>0</v>
      </c>
      <c r="I544">
        <v>-8600</v>
      </c>
    </row>
    <row r="545" spans="1:9" x14ac:dyDescent="0.25">
      <c r="A545" s="1">
        <v>43422</v>
      </c>
      <c r="B545" t="s">
        <v>407</v>
      </c>
      <c r="C545" t="s">
        <v>20</v>
      </c>
      <c r="D545">
        <v>23507</v>
      </c>
      <c r="E545" t="s">
        <v>7</v>
      </c>
      <c r="F545">
        <v>-11753.5</v>
      </c>
      <c r="G545">
        <v>11753.5</v>
      </c>
      <c r="H545">
        <v>0</v>
      </c>
      <c r="I545">
        <v>0</v>
      </c>
    </row>
    <row r="546" spans="1:9" x14ac:dyDescent="0.25">
      <c r="A546" s="1">
        <v>43423</v>
      </c>
      <c r="B546" t="s">
        <v>350</v>
      </c>
      <c r="C546" t="s">
        <v>24</v>
      </c>
      <c r="D546">
        <v>14393</v>
      </c>
      <c r="E546" t="s">
        <v>7</v>
      </c>
      <c r="F546">
        <v>-3598.25</v>
      </c>
      <c r="G546">
        <v>-3598.25</v>
      </c>
      <c r="H546">
        <v>-3598.25</v>
      </c>
      <c r="I546">
        <v>10794.75</v>
      </c>
    </row>
    <row r="547" spans="1:9" x14ac:dyDescent="0.25">
      <c r="A547" s="1">
        <v>43423</v>
      </c>
      <c r="B547" t="s">
        <v>373</v>
      </c>
      <c r="C547" t="s">
        <v>24</v>
      </c>
      <c r="D547">
        <v>21433</v>
      </c>
      <c r="E547" t="s">
        <v>7</v>
      </c>
      <c r="F547">
        <v>-5358.25</v>
      </c>
      <c r="G547">
        <v>-5358.25</v>
      </c>
      <c r="H547">
        <v>-5358.25</v>
      </c>
      <c r="I547">
        <v>16074.75</v>
      </c>
    </row>
    <row r="548" spans="1:9" x14ac:dyDescent="0.25">
      <c r="A548" s="1">
        <v>43423</v>
      </c>
      <c r="B548" t="s">
        <v>372</v>
      </c>
      <c r="C548" t="s">
        <v>97</v>
      </c>
      <c r="D548">
        <v>4230</v>
      </c>
      <c r="E548" t="s">
        <v>7</v>
      </c>
      <c r="F548">
        <v>-1057.5</v>
      </c>
      <c r="G548">
        <v>-1057.5</v>
      </c>
      <c r="H548">
        <v>-1057.5</v>
      </c>
      <c r="I548">
        <v>3172.5</v>
      </c>
    </row>
    <row r="549" spans="1:9" x14ac:dyDescent="0.25">
      <c r="A549" s="1">
        <v>43423</v>
      </c>
      <c r="B549" t="s">
        <v>387</v>
      </c>
      <c r="C549" t="s">
        <v>24</v>
      </c>
      <c r="D549">
        <v>16540</v>
      </c>
      <c r="E549" t="s">
        <v>7</v>
      </c>
      <c r="F549">
        <v>-4135</v>
      </c>
      <c r="G549">
        <v>-4135</v>
      </c>
      <c r="H549">
        <v>-4135</v>
      </c>
      <c r="I549">
        <v>12405</v>
      </c>
    </row>
    <row r="550" spans="1:9" x14ac:dyDescent="0.25">
      <c r="A550" s="1">
        <v>43423</v>
      </c>
      <c r="B550" t="s">
        <v>408</v>
      </c>
      <c r="C550" t="s">
        <v>24</v>
      </c>
      <c r="D550">
        <v>38160</v>
      </c>
      <c r="E550" t="s">
        <v>7</v>
      </c>
      <c r="F550">
        <v>-12720</v>
      </c>
      <c r="G550">
        <v>-12720</v>
      </c>
      <c r="H550">
        <v>-12720</v>
      </c>
      <c r="I550">
        <v>38160</v>
      </c>
    </row>
    <row r="551" spans="1:9" x14ac:dyDescent="0.25">
      <c r="A551" s="1">
        <v>43423</v>
      </c>
      <c r="B551" t="s">
        <v>19</v>
      </c>
      <c r="C551" t="s">
        <v>24</v>
      </c>
      <c r="D551">
        <v>9782</v>
      </c>
      <c r="E551" t="s">
        <v>7</v>
      </c>
      <c r="F551">
        <v>-2445.5</v>
      </c>
      <c r="G551">
        <v>-2445.5</v>
      </c>
      <c r="H551">
        <v>-2445.5</v>
      </c>
      <c r="I551">
        <v>7336.5</v>
      </c>
    </row>
    <row r="552" spans="1:9" x14ac:dyDescent="0.25">
      <c r="A552" s="1">
        <v>43423</v>
      </c>
      <c r="B552" t="s">
        <v>409</v>
      </c>
      <c r="C552" t="s">
        <v>24</v>
      </c>
      <c r="D552">
        <v>1390</v>
      </c>
      <c r="E552" t="s">
        <v>7</v>
      </c>
      <c r="F552">
        <v>-463.34</v>
      </c>
      <c r="G552">
        <v>0</v>
      </c>
      <c r="H552">
        <v>-463.33</v>
      </c>
      <c r="I552">
        <v>926.67</v>
      </c>
    </row>
    <row r="553" spans="1:9" x14ac:dyDescent="0.25">
      <c r="A553" s="1">
        <v>43425</v>
      </c>
      <c r="B553" t="s">
        <v>410</v>
      </c>
      <c r="C553" t="s">
        <v>24</v>
      </c>
      <c r="D553">
        <v>10506</v>
      </c>
      <c r="E553" t="s">
        <v>7</v>
      </c>
      <c r="F553">
        <v>0</v>
      </c>
      <c r="G553">
        <v>5253</v>
      </c>
      <c r="H553">
        <v>0</v>
      </c>
      <c r="I553">
        <v>-5253</v>
      </c>
    </row>
    <row r="554" spans="1:9" x14ac:dyDescent="0.25">
      <c r="A554" s="1">
        <v>43426</v>
      </c>
      <c r="B554" t="s">
        <v>222</v>
      </c>
      <c r="C554" t="s">
        <v>24</v>
      </c>
      <c r="D554">
        <v>4651</v>
      </c>
      <c r="E554" t="s">
        <v>7</v>
      </c>
      <c r="F554">
        <v>0</v>
      </c>
      <c r="G554">
        <v>4651</v>
      </c>
      <c r="H554">
        <v>0</v>
      </c>
      <c r="I554">
        <v>-4651</v>
      </c>
    </row>
    <row r="555" spans="1:9" x14ac:dyDescent="0.25">
      <c r="A555" s="1">
        <v>43428</v>
      </c>
      <c r="B555" t="s">
        <v>411</v>
      </c>
      <c r="C555" t="s">
        <v>24</v>
      </c>
      <c r="D555">
        <v>4000</v>
      </c>
      <c r="E555" t="s">
        <v>7</v>
      </c>
      <c r="F555">
        <v>-4000</v>
      </c>
      <c r="G555">
        <v>0</v>
      </c>
      <c r="H555">
        <v>4000</v>
      </c>
      <c r="I555">
        <v>0</v>
      </c>
    </row>
    <row r="556" spans="1:9" x14ac:dyDescent="0.25">
      <c r="A556" s="1">
        <v>43429</v>
      </c>
      <c r="B556" t="s">
        <v>412</v>
      </c>
      <c r="C556" t="s">
        <v>24</v>
      </c>
      <c r="D556">
        <v>7700</v>
      </c>
      <c r="E556" t="s">
        <v>7</v>
      </c>
      <c r="F556">
        <v>-7700</v>
      </c>
      <c r="G556">
        <v>0</v>
      </c>
      <c r="H556">
        <v>7700</v>
      </c>
      <c r="I556">
        <v>0</v>
      </c>
    </row>
    <row r="557" spans="1:9" x14ac:dyDescent="0.25">
      <c r="A557" s="1">
        <v>43430</v>
      </c>
      <c r="B557" t="s">
        <v>51</v>
      </c>
      <c r="C557" t="s">
        <v>20</v>
      </c>
      <c r="D557">
        <v>14989</v>
      </c>
      <c r="E557" t="s">
        <v>7</v>
      </c>
      <c r="F557">
        <v>11241.75</v>
      </c>
      <c r="G557">
        <v>-3747.25</v>
      </c>
      <c r="H557">
        <v>-3747.25</v>
      </c>
      <c r="I557">
        <v>-3747.25</v>
      </c>
    </row>
    <row r="558" spans="1:9" x14ac:dyDescent="0.25">
      <c r="A558" s="1">
        <v>43430</v>
      </c>
      <c r="B558" t="s">
        <v>413</v>
      </c>
      <c r="C558" t="s">
        <v>24</v>
      </c>
      <c r="D558">
        <v>2452</v>
      </c>
      <c r="E558" t="s">
        <v>7</v>
      </c>
      <c r="F558">
        <v>2452</v>
      </c>
      <c r="G558">
        <v>-2452</v>
      </c>
      <c r="H558">
        <v>0</v>
      </c>
      <c r="I558">
        <v>0</v>
      </c>
    </row>
    <row r="559" spans="1:9" x14ac:dyDescent="0.25">
      <c r="A559" s="1">
        <v>43431</v>
      </c>
      <c r="B559" t="s">
        <v>312</v>
      </c>
      <c r="C559" t="s">
        <v>24</v>
      </c>
      <c r="D559">
        <v>25697</v>
      </c>
      <c r="E559" t="s">
        <v>7</v>
      </c>
      <c r="F559">
        <v>-6424.25</v>
      </c>
      <c r="G559">
        <v>-6424.25</v>
      </c>
      <c r="H559">
        <v>-6424.25</v>
      </c>
      <c r="I559">
        <v>19272.75</v>
      </c>
    </row>
    <row r="560" spans="1:9" x14ac:dyDescent="0.25">
      <c r="A560" s="1">
        <v>43431</v>
      </c>
      <c r="B560" t="s">
        <v>414</v>
      </c>
      <c r="C560" t="s">
        <v>99</v>
      </c>
      <c r="D560">
        <v>2519</v>
      </c>
      <c r="E560" t="s">
        <v>7</v>
      </c>
      <c r="F560">
        <v>-1259.5</v>
      </c>
      <c r="G560">
        <v>0</v>
      </c>
      <c r="H560">
        <v>1259.5</v>
      </c>
      <c r="I560">
        <v>0</v>
      </c>
    </row>
    <row r="561" spans="1:9" x14ac:dyDescent="0.25">
      <c r="A561" s="1">
        <v>43431</v>
      </c>
      <c r="B561" t="s">
        <v>415</v>
      </c>
      <c r="C561" t="s">
        <v>99</v>
      </c>
      <c r="D561">
        <v>2489</v>
      </c>
      <c r="E561" t="s">
        <v>7</v>
      </c>
      <c r="F561">
        <v>0</v>
      </c>
      <c r="G561">
        <v>0</v>
      </c>
      <c r="H561">
        <v>1244.5</v>
      </c>
      <c r="I561">
        <v>-1244.5</v>
      </c>
    </row>
    <row r="562" spans="1:9" x14ac:dyDescent="0.25">
      <c r="A562" s="1">
        <v>43434</v>
      </c>
      <c r="B562" t="s">
        <v>416</v>
      </c>
      <c r="C562" t="s">
        <v>24</v>
      </c>
      <c r="D562">
        <v>183904</v>
      </c>
      <c r="E562" t="s">
        <v>7</v>
      </c>
      <c r="F562">
        <v>137928</v>
      </c>
      <c r="G562">
        <v>-45976</v>
      </c>
      <c r="H562">
        <v>-45976</v>
      </c>
      <c r="I562">
        <v>-45976</v>
      </c>
    </row>
    <row r="563" spans="1:9" x14ac:dyDescent="0.25">
      <c r="A563" s="1">
        <v>43435</v>
      </c>
      <c r="B563" t="s">
        <v>174</v>
      </c>
      <c r="C563" t="s">
        <v>24</v>
      </c>
      <c r="D563">
        <v>120000</v>
      </c>
      <c r="E563" t="s">
        <v>7</v>
      </c>
      <c r="F563">
        <v>-30000</v>
      </c>
      <c r="G563">
        <v>90000</v>
      </c>
      <c r="H563">
        <v>-30000</v>
      </c>
      <c r="I563">
        <v>-30000</v>
      </c>
    </row>
    <row r="564" spans="1:9" x14ac:dyDescent="0.25">
      <c r="A564" s="1">
        <v>43438</v>
      </c>
      <c r="B564" t="s">
        <v>229</v>
      </c>
      <c r="C564" t="s">
        <v>29</v>
      </c>
      <c r="D564">
        <v>76514.83</v>
      </c>
      <c r="E564" t="s">
        <v>7</v>
      </c>
      <c r="F564">
        <v>-76514.83</v>
      </c>
      <c r="G564">
        <v>0</v>
      </c>
      <c r="H564">
        <v>76514.83</v>
      </c>
      <c r="I564">
        <v>0</v>
      </c>
    </row>
    <row r="565" spans="1:9" x14ac:dyDescent="0.25">
      <c r="A565" s="1">
        <v>43438</v>
      </c>
      <c r="B565" t="s">
        <v>28</v>
      </c>
      <c r="C565" t="s">
        <v>29</v>
      </c>
      <c r="D565">
        <v>12805</v>
      </c>
      <c r="E565" t="s">
        <v>7</v>
      </c>
      <c r="F565">
        <v>0</v>
      </c>
      <c r="G565">
        <v>-12805</v>
      </c>
      <c r="H565">
        <v>12805</v>
      </c>
      <c r="I565">
        <v>0</v>
      </c>
    </row>
    <row r="566" spans="1:9" x14ac:dyDescent="0.25">
      <c r="A566" s="1">
        <v>43442</v>
      </c>
      <c r="B566" t="s">
        <v>417</v>
      </c>
      <c r="C566" t="s">
        <v>24</v>
      </c>
      <c r="D566">
        <v>34300</v>
      </c>
      <c r="E566" t="s">
        <v>7</v>
      </c>
      <c r="F566">
        <v>0</v>
      </c>
      <c r="G566">
        <v>-17150</v>
      </c>
      <c r="H566">
        <v>17150</v>
      </c>
      <c r="I566">
        <v>0</v>
      </c>
    </row>
    <row r="567" spans="1:9" x14ac:dyDescent="0.25">
      <c r="A567" s="1">
        <v>43442</v>
      </c>
      <c r="B567" t="s">
        <v>418</v>
      </c>
      <c r="C567" t="s">
        <v>24</v>
      </c>
      <c r="D567">
        <v>4000</v>
      </c>
      <c r="E567" t="s">
        <v>7</v>
      </c>
      <c r="F567">
        <v>-2000</v>
      </c>
      <c r="G567">
        <v>2000</v>
      </c>
      <c r="H567">
        <v>0</v>
      </c>
      <c r="I567">
        <v>0</v>
      </c>
    </row>
    <row r="568" spans="1:9" x14ac:dyDescent="0.25">
      <c r="A568" s="1">
        <v>43444</v>
      </c>
      <c r="B568" t="s">
        <v>419</v>
      </c>
      <c r="C568" t="s">
        <v>59</v>
      </c>
      <c r="D568">
        <v>16700</v>
      </c>
      <c r="E568" t="s">
        <v>7</v>
      </c>
      <c r="F568">
        <v>-4175</v>
      </c>
      <c r="G568">
        <v>12525</v>
      </c>
      <c r="H568">
        <v>-4175</v>
      </c>
      <c r="I568">
        <v>-4175</v>
      </c>
    </row>
    <row r="569" spans="1:9" x14ac:dyDescent="0.25">
      <c r="A569" s="1">
        <v>43444</v>
      </c>
      <c r="B569" t="s">
        <v>420</v>
      </c>
      <c r="C569" t="s">
        <v>24</v>
      </c>
      <c r="D569">
        <v>40680</v>
      </c>
      <c r="E569" t="s">
        <v>7</v>
      </c>
      <c r="F569">
        <v>-13560</v>
      </c>
      <c r="G569">
        <v>27120</v>
      </c>
      <c r="H569">
        <v>-13560</v>
      </c>
      <c r="I569">
        <v>0</v>
      </c>
    </row>
    <row r="570" spans="1:9" x14ac:dyDescent="0.25">
      <c r="A570" s="1">
        <v>43444</v>
      </c>
      <c r="B570" t="s">
        <v>421</v>
      </c>
      <c r="C570" t="s">
        <v>24</v>
      </c>
      <c r="D570">
        <v>40000</v>
      </c>
      <c r="E570" t="s">
        <v>7</v>
      </c>
      <c r="F570">
        <v>-20000</v>
      </c>
      <c r="G570">
        <v>-20000</v>
      </c>
      <c r="H570">
        <v>20000</v>
      </c>
      <c r="I570">
        <v>20000</v>
      </c>
    </row>
    <row r="571" spans="1:9" x14ac:dyDescent="0.25">
      <c r="A571" s="1">
        <v>43444</v>
      </c>
      <c r="B571" t="s">
        <v>152</v>
      </c>
      <c r="C571" t="s">
        <v>24</v>
      </c>
      <c r="D571">
        <v>44931</v>
      </c>
      <c r="E571" t="s">
        <v>7</v>
      </c>
      <c r="F571">
        <v>-11232.75</v>
      </c>
      <c r="G571">
        <v>-11232.75</v>
      </c>
      <c r="H571">
        <v>33698.25</v>
      </c>
      <c r="I571">
        <v>-11232.75</v>
      </c>
    </row>
    <row r="572" spans="1:9" x14ac:dyDescent="0.25">
      <c r="A572" s="1">
        <v>43445</v>
      </c>
      <c r="B572" t="s">
        <v>312</v>
      </c>
      <c r="C572" t="s">
        <v>24</v>
      </c>
      <c r="D572">
        <v>22732</v>
      </c>
      <c r="E572" t="s">
        <v>7</v>
      </c>
      <c r="F572">
        <v>-5683</v>
      </c>
      <c r="G572">
        <v>-5683</v>
      </c>
      <c r="H572">
        <v>17049</v>
      </c>
      <c r="I572">
        <v>-5683</v>
      </c>
    </row>
    <row r="573" spans="1:9" x14ac:dyDescent="0.25">
      <c r="A573" s="1">
        <v>43445</v>
      </c>
      <c r="B573" t="s">
        <v>195</v>
      </c>
      <c r="C573" t="s">
        <v>24</v>
      </c>
      <c r="D573">
        <v>2638</v>
      </c>
      <c r="E573" t="s">
        <v>7</v>
      </c>
      <c r="F573">
        <v>0</v>
      </c>
      <c r="G573">
        <v>-2638</v>
      </c>
      <c r="H573">
        <v>2638</v>
      </c>
      <c r="I573">
        <v>0</v>
      </c>
    </row>
    <row r="574" spans="1:9" x14ac:dyDescent="0.25">
      <c r="A574" s="1">
        <v>43449</v>
      </c>
      <c r="B574" t="s">
        <v>422</v>
      </c>
      <c r="C574" t="s">
        <v>24</v>
      </c>
      <c r="D574">
        <v>4500</v>
      </c>
      <c r="E574" t="s">
        <v>7</v>
      </c>
      <c r="F574">
        <v>0</v>
      </c>
      <c r="G574">
        <v>-4500</v>
      </c>
      <c r="H574">
        <v>4500</v>
      </c>
      <c r="I574">
        <v>0</v>
      </c>
    </row>
    <row r="575" spans="1:9" x14ac:dyDescent="0.25">
      <c r="A575" s="1">
        <v>43449</v>
      </c>
      <c r="B575" t="s">
        <v>423</v>
      </c>
      <c r="C575" t="s">
        <v>11</v>
      </c>
      <c r="D575">
        <v>13480</v>
      </c>
      <c r="E575" t="s">
        <v>7</v>
      </c>
      <c r="F575">
        <v>0</v>
      </c>
      <c r="G575">
        <v>-6740</v>
      </c>
      <c r="H575">
        <v>6740</v>
      </c>
      <c r="I575">
        <v>0</v>
      </c>
    </row>
    <row r="576" spans="1:9" x14ac:dyDescent="0.25">
      <c r="A576" s="1">
        <v>43450</v>
      </c>
      <c r="B576" t="s">
        <v>258</v>
      </c>
      <c r="C576" t="s">
        <v>20</v>
      </c>
      <c r="D576">
        <v>11873</v>
      </c>
      <c r="E576" t="s">
        <v>7</v>
      </c>
      <c r="F576">
        <v>-2968.25</v>
      </c>
      <c r="G576">
        <v>8904.75</v>
      </c>
      <c r="H576">
        <v>-2968.25</v>
      </c>
      <c r="I576">
        <v>-2968.25</v>
      </c>
    </row>
    <row r="577" spans="1:9" x14ac:dyDescent="0.25">
      <c r="A577" s="1">
        <v>43451</v>
      </c>
      <c r="B577" t="s">
        <v>19</v>
      </c>
      <c r="C577" t="s">
        <v>24</v>
      </c>
      <c r="D577">
        <v>8094</v>
      </c>
      <c r="E577" t="s">
        <v>7</v>
      </c>
      <c r="F577">
        <v>-2023.5</v>
      </c>
      <c r="G577">
        <v>-2023.5</v>
      </c>
      <c r="H577">
        <v>-2023.5</v>
      </c>
      <c r="I577">
        <v>6070.5</v>
      </c>
    </row>
    <row r="578" spans="1:9" x14ac:dyDescent="0.25">
      <c r="A578" s="1">
        <v>43452</v>
      </c>
      <c r="B578" t="s">
        <v>300</v>
      </c>
      <c r="C578" t="s">
        <v>24</v>
      </c>
      <c r="D578">
        <v>9180</v>
      </c>
      <c r="E578" t="s">
        <v>7</v>
      </c>
      <c r="F578">
        <v>-2295</v>
      </c>
      <c r="G578">
        <v>6885</v>
      </c>
      <c r="H578">
        <v>-2295</v>
      </c>
      <c r="I578">
        <v>-2295</v>
      </c>
    </row>
    <row r="579" spans="1:9" x14ac:dyDescent="0.25">
      <c r="A579" s="1">
        <v>43453</v>
      </c>
      <c r="B579" t="s">
        <v>78</v>
      </c>
      <c r="C579" t="s">
        <v>24</v>
      </c>
      <c r="D579">
        <v>38160</v>
      </c>
      <c r="E579" t="s">
        <v>7</v>
      </c>
      <c r="F579">
        <v>-12720</v>
      </c>
      <c r="G579">
        <v>-12720</v>
      </c>
      <c r="H579">
        <v>-12720</v>
      </c>
      <c r="I579">
        <v>38160</v>
      </c>
    </row>
    <row r="580" spans="1:9" x14ac:dyDescent="0.25">
      <c r="A580" s="1">
        <v>43453</v>
      </c>
      <c r="B580" t="s">
        <v>192</v>
      </c>
      <c r="C580" t="s">
        <v>24</v>
      </c>
      <c r="D580">
        <v>16090</v>
      </c>
      <c r="E580" t="s">
        <v>7</v>
      </c>
      <c r="F580">
        <v>-4022.5</v>
      </c>
      <c r="G580">
        <v>-4022.5</v>
      </c>
      <c r="H580">
        <v>-4022.5</v>
      </c>
      <c r="I580">
        <v>12067.5</v>
      </c>
    </row>
    <row r="581" spans="1:9" x14ac:dyDescent="0.25">
      <c r="A581" s="1">
        <v>43453</v>
      </c>
      <c r="B581" t="s">
        <v>139</v>
      </c>
      <c r="C581" t="s">
        <v>24</v>
      </c>
      <c r="D581">
        <v>19650</v>
      </c>
      <c r="E581" t="s">
        <v>7</v>
      </c>
      <c r="F581">
        <v>-4912.5</v>
      </c>
      <c r="G581">
        <v>-4912.5</v>
      </c>
      <c r="H581">
        <v>-4912.5</v>
      </c>
      <c r="I581">
        <v>14737.5</v>
      </c>
    </row>
    <row r="582" spans="1:9" x14ac:dyDescent="0.25">
      <c r="A582" s="1">
        <v>43453</v>
      </c>
      <c r="B582" t="s">
        <v>424</v>
      </c>
      <c r="C582" t="s">
        <v>99</v>
      </c>
      <c r="D582">
        <v>1500</v>
      </c>
      <c r="E582" t="s">
        <v>7</v>
      </c>
      <c r="F582">
        <v>0</v>
      </c>
      <c r="G582">
        <v>-1500</v>
      </c>
      <c r="H582">
        <v>0</v>
      </c>
      <c r="I582">
        <v>1500</v>
      </c>
    </row>
    <row r="583" spans="1:9" x14ac:dyDescent="0.25">
      <c r="A583" s="1">
        <v>43453</v>
      </c>
      <c r="B583" t="s">
        <v>425</v>
      </c>
      <c r="C583" t="s">
        <v>11</v>
      </c>
      <c r="D583">
        <v>4890</v>
      </c>
      <c r="E583" t="s">
        <v>7</v>
      </c>
      <c r="F583">
        <v>-1222.5</v>
      </c>
      <c r="G583">
        <v>-1222.5</v>
      </c>
      <c r="H583">
        <v>-1222.5</v>
      </c>
      <c r="I583">
        <v>3667.5</v>
      </c>
    </row>
    <row r="584" spans="1:9" x14ac:dyDescent="0.25">
      <c r="A584" s="1">
        <v>43453</v>
      </c>
      <c r="B584" t="s">
        <v>426</v>
      </c>
      <c r="C584" t="s">
        <v>24</v>
      </c>
      <c r="D584">
        <v>3350</v>
      </c>
      <c r="E584" t="s">
        <v>7</v>
      </c>
      <c r="F584">
        <v>0</v>
      </c>
      <c r="G584">
        <v>-3350</v>
      </c>
      <c r="H584">
        <v>0</v>
      </c>
      <c r="I584">
        <v>3350</v>
      </c>
    </row>
    <row r="585" spans="1:9" x14ac:dyDescent="0.25">
      <c r="A585" s="1">
        <v>43453</v>
      </c>
      <c r="B585" t="s">
        <v>140</v>
      </c>
      <c r="C585" t="s">
        <v>24</v>
      </c>
      <c r="D585">
        <v>21433</v>
      </c>
      <c r="E585" t="s">
        <v>7</v>
      </c>
      <c r="F585">
        <v>-5358.25</v>
      </c>
      <c r="G585">
        <v>-5358.25</v>
      </c>
      <c r="H585">
        <v>-5358.25</v>
      </c>
      <c r="I585">
        <v>16074.75</v>
      </c>
    </row>
    <row r="586" spans="1:9" x14ac:dyDescent="0.25">
      <c r="A586" s="1">
        <v>43458</v>
      </c>
      <c r="B586" t="s">
        <v>427</v>
      </c>
      <c r="C586" t="s">
        <v>428</v>
      </c>
      <c r="D586">
        <v>24990</v>
      </c>
      <c r="E586" t="s">
        <v>7</v>
      </c>
      <c r="F586">
        <v>-6247.5</v>
      </c>
      <c r="G586">
        <v>18742.5</v>
      </c>
      <c r="H586">
        <v>-6247.5</v>
      </c>
      <c r="I586">
        <v>-6247.5</v>
      </c>
    </row>
    <row r="587" spans="1:9" x14ac:dyDescent="0.25">
      <c r="A587" s="1">
        <v>43458</v>
      </c>
      <c r="B587" t="s">
        <v>422</v>
      </c>
      <c r="C587" t="s">
        <v>24</v>
      </c>
      <c r="D587">
        <v>17000</v>
      </c>
      <c r="E587" t="s">
        <v>7</v>
      </c>
      <c r="F587">
        <v>-8500</v>
      </c>
      <c r="G587">
        <v>8500</v>
      </c>
      <c r="H587">
        <v>0</v>
      </c>
      <c r="I587">
        <v>0</v>
      </c>
    </row>
    <row r="588" spans="1:9" x14ac:dyDescent="0.25">
      <c r="A588" s="1">
        <v>43458</v>
      </c>
      <c r="B588" t="s">
        <v>429</v>
      </c>
      <c r="C588" t="s">
        <v>428</v>
      </c>
      <c r="D588">
        <v>22194</v>
      </c>
      <c r="E588" t="s">
        <v>7</v>
      </c>
      <c r="F588">
        <v>-5548.5</v>
      </c>
      <c r="G588">
        <v>16645.5</v>
      </c>
      <c r="H588">
        <v>-5548.5</v>
      </c>
      <c r="I588">
        <v>-5548.5</v>
      </c>
    </row>
    <row r="589" spans="1:9" x14ac:dyDescent="0.25">
      <c r="A589" s="1">
        <v>43465</v>
      </c>
      <c r="B589" t="s">
        <v>204</v>
      </c>
      <c r="C589" t="s">
        <v>24</v>
      </c>
      <c r="D589">
        <v>120000</v>
      </c>
      <c r="E589" t="s">
        <v>7</v>
      </c>
      <c r="F589">
        <v>-30000</v>
      </c>
      <c r="G589">
        <v>90000</v>
      </c>
      <c r="H589">
        <v>-30000</v>
      </c>
      <c r="I589">
        <v>-30000</v>
      </c>
    </row>
    <row r="590" spans="1:9" x14ac:dyDescent="0.25">
      <c r="A590" s="1">
        <v>43466</v>
      </c>
      <c r="B590" t="s">
        <v>430</v>
      </c>
      <c r="C590" t="s">
        <v>24</v>
      </c>
      <c r="D590">
        <v>226455</v>
      </c>
      <c r="E590" t="s">
        <v>7</v>
      </c>
      <c r="F590">
        <v>169841.25</v>
      </c>
      <c r="G590">
        <v>-56613.75</v>
      </c>
      <c r="H590">
        <v>-56613.75</v>
      </c>
      <c r="I590">
        <v>-56613.75</v>
      </c>
    </row>
    <row r="591" spans="1:9" x14ac:dyDescent="0.25">
      <c r="A591" s="1">
        <v>43467</v>
      </c>
      <c r="B591" t="s">
        <v>229</v>
      </c>
      <c r="C591" t="s">
        <v>29</v>
      </c>
      <c r="D591">
        <v>18236</v>
      </c>
      <c r="E591" t="s">
        <v>7</v>
      </c>
      <c r="F591">
        <v>-18236</v>
      </c>
      <c r="G591">
        <v>0</v>
      </c>
      <c r="H591">
        <v>18236</v>
      </c>
      <c r="I591">
        <v>0</v>
      </c>
    </row>
    <row r="592" spans="1:9" x14ac:dyDescent="0.25">
      <c r="A592" s="1">
        <v>43467</v>
      </c>
      <c r="B592" t="s">
        <v>28</v>
      </c>
      <c r="C592" t="s">
        <v>29</v>
      </c>
      <c r="D592">
        <v>31656</v>
      </c>
      <c r="E592" t="s">
        <v>7</v>
      </c>
      <c r="F592">
        <v>0</v>
      </c>
      <c r="G592">
        <v>-31656</v>
      </c>
      <c r="H592">
        <v>31656</v>
      </c>
      <c r="I592">
        <v>0</v>
      </c>
    </row>
    <row r="593" spans="1:9" x14ac:dyDescent="0.25">
      <c r="A593" s="1">
        <v>43467</v>
      </c>
      <c r="B593" t="s">
        <v>363</v>
      </c>
      <c r="C593" t="s">
        <v>29</v>
      </c>
      <c r="D593">
        <v>25182</v>
      </c>
      <c r="E593" t="s">
        <v>7</v>
      </c>
      <c r="F593">
        <v>-25182</v>
      </c>
      <c r="G593">
        <v>0</v>
      </c>
      <c r="H593">
        <v>0</v>
      </c>
      <c r="I593">
        <v>25182</v>
      </c>
    </row>
    <row r="594" spans="1:9" x14ac:dyDescent="0.25">
      <c r="A594" s="1">
        <v>43467</v>
      </c>
      <c r="B594" t="s">
        <v>431</v>
      </c>
      <c r="C594" t="s">
        <v>59</v>
      </c>
      <c r="D594">
        <v>5580</v>
      </c>
      <c r="E594" t="s">
        <v>7</v>
      </c>
      <c r="F594">
        <v>-1860</v>
      </c>
      <c r="G594">
        <v>0</v>
      </c>
      <c r="H594">
        <v>-1860</v>
      </c>
      <c r="I594">
        <v>3720</v>
      </c>
    </row>
    <row r="595" spans="1:9" x14ac:dyDescent="0.25">
      <c r="A595" s="1">
        <v>43467</v>
      </c>
      <c r="B595" t="s">
        <v>432</v>
      </c>
      <c r="C595" t="s">
        <v>24</v>
      </c>
      <c r="D595">
        <v>11649</v>
      </c>
      <c r="E595" t="s">
        <v>7</v>
      </c>
      <c r="F595">
        <v>-2912.25</v>
      </c>
      <c r="G595">
        <v>-2912.25</v>
      </c>
      <c r="H595">
        <v>-2912.25</v>
      </c>
      <c r="I595">
        <v>8736.75</v>
      </c>
    </row>
    <row r="596" spans="1:9" x14ac:dyDescent="0.25">
      <c r="A596" s="1">
        <v>43469</v>
      </c>
      <c r="B596" t="s">
        <v>433</v>
      </c>
      <c r="C596" t="s">
        <v>24</v>
      </c>
      <c r="D596">
        <v>22160</v>
      </c>
      <c r="E596" t="s">
        <v>7</v>
      </c>
      <c r="F596">
        <v>0</v>
      </c>
      <c r="G596">
        <v>12480</v>
      </c>
      <c r="H596">
        <v>-2800</v>
      </c>
      <c r="I596">
        <v>-9680</v>
      </c>
    </row>
    <row r="597" spans="1:9" x14ac:dyDescent="0.25">
      <c r="A597" s="1">
        <v>43469</v>
      </c>
      <c r="B597" t="s">
        <v>434</v>
      </c>
      <c r="C597" t="s">
        <v>24</v>
      </c>
      <c r="D597">
        <v>40000</v>
      </c>
      <c r="E597" t="s">
        <v>7</v>
      </c>
      <c r="F597">
        <v>-20000</v>
      </c>
      <c r="G597">
        <v>-20000</v>
      </c>
      <c r="H597">
        <v>20000</v>
      </c>
      <c r="I597">
        <v>20000</v>
      </c>
    </row>
    <row r="598" spans="1:9" x14ac:dyDescent="0.25">
      <c r="A598" s="1">
        <v>43470</v>
      </c>
      <c r="B598" t="s">
        <v>435</v>
      </c>
      <c r="C598" t="s">
        <v>24</v>
      </c>
      <c r="D598">
        <v>39990</v>
      </c>
      <c r="E598" t="s">
        <v>7</v>
      </c>
      <c r="F598">
        <v>-13330</v>
      </c>
      <c r="G598">
        <v>-13330</v>
      </c>
      <c r="H598">
        <v>26660</v>
      </c>
      <c r="I598">
        <v>0</v>
      </c>
    </row>
    <row r="599" spans="1:9" x14ac:dyDescent="0.25">
      <c r="A599" s="1">
        <v>43476</v>
      </c>
      <c r="B599" t="s">
        <v>240</v>
      </c>
      <c r="C599" t="s">
        <v>20</v>
      </c>
      <c r="D599">
        <v>15649</v>
      </c>
      <c r="E599" t="s">
        <v>7</v>
      </c>
      <c r="F599">
        <v>-3912.25</v>
      </c>
      <c r="G599">
        <v>-3912.25</v>
      </c>
      <c r="H599">
        <v>11736.75</v>
      </c>
      <c r="I599">
        <v>-3912.25</v>
      </c>
    </row>
    <row r="600" spans="1:9" x14ac:dyDescent="0.25">
      <c r="A600" s="1">
        <v>43476</v>
      </c>
      <c r="B600" t="s">
        <v>195</v>
      </c>
      <c r="C600" t="s">
        <v>24</v>
      </c>
      <c r="D600">
        <v>2489</v>
      </c>
      <c r="E600" t="s">
        <v>7</v>
      </c>
      <c r="F600">
        <v>0</v>
      </c>
      <c r="G600">
        <v>-2489</v>
      </c>
      <c r="H600">
        <v>0</v>
      </c>
      <c r="I600">
        <v>2489</v>
      </c>
    </row>
    <row r="601" spans="1:9" x14ac:dyDescent="0.25">
      <c r="A601" s="1">
        <v>43476</v>
      </c>
      <c r="B601" t="s">
        <v>436</v>
      </c>
      <c r="C601" t="s">
        <v>20</v>
      </c>
      <c r="D601">
        <v>16614</v>
      </c>
      <c r="E601" t="s">
        <v>7</v>
      </c>
      <c r="F601">
        <v>-4153.5</v>
      </c>
      <c r="G601">
        <v>-4153.5</v>
      </c>
      <c r="H601">
        <v>-4153.5</v>
      </c>
      <c r="I601">
        <v>12460.5</v>
      </c>
    </row>
    <row r="602" spans="1:9" x14ac:dyDescent="0.25">
      <c r="A602" s="1">
        <v>43479</v>
      </c>
      <c r="B602" t="s">
        <v>437</v>
      </c>
      <c r="C602" t="s">
        <v>20</v>
      </c>
      <c r="D602">
        <v>18000</v>
      </c>
      <c r="E602" t="s">
        <v>7</v>
      </c>
      <c r="F602">
        <v>0</v>
      </c>
      <c r="G602">
        <v>-9000</v>
      </c>
      <c r="H602">
        <v>18000</v>
      </c>
      <c r="I602">
        <v>-9000</v>
      </c>
    </row>
    <row r="603" spans="1:9" x14ac:dyDescent="0.25">
      <c r="A603" s="1">
        <v>43482</v>
      </c>
      <c r="B603" t="s">
        <v>438</v>
      </c>
      <c r="C603" t="s">
        <v>24</v>
      </c>
      <c r="D603">
        <v>20400</v>
      </c>
      <c r="E603" t="s">
        <v>7</v>
      </c>
      <c r="F603">
        <v>-5100</v>
      </c>
      <c r="G603">
        <v>15300</v>
      </c>
      <c r="H603">
        <v>-5100</v>
      </c>
      <c r="I603">
        <v>-5100</v>
      </c>
    </row>
    <row r="604" spans="1:9" x14ac:dyDescent="0.25">
      <c r="A604" s="1">
        <v>43484</v>
      </c>
      <c r="B604" t="s">
        <v>439</v>
      </c>
      <c r="C604" t="s">
        <v>24</v>
      </c>
      <c r="D604">
        <v>18930</v>
      </c>
      <c r="E604" t="s">
        <v>7</v>
      </c>
      <c r="F604">
        <v>0</v>
      </c>
      <c r="G604">
        <v>9465</v>
      </c>
      <c r="H604">
        <v>0</v>
      </c>
      <c r="I604">
        <v>-9465</v>
      </c>
    </row>
    <row r="605" spans="1:9" x14ac:dyDescent="0.25">
      <c r="A605" s="1">
        <v>43484</v>
      </c>
      <c r="B605" t="s">
        <v>16</v>
      </c>
      <c r="C605" t="s">
        <v>11</v>
      </c>
      <c r="D605">
        <v>27200</v>
      </c>
      <c r="E605" t="s">
        <v>7</v>
      </c>
      <c r="F605">
        <v>-10317</v>
      </c>
      <c r="G605">
        <v>16883</v>
      </c>
      <c r="H605">
        <v>-6566</v>
      </c>
      <c r="I605">
        <v>0</v>
      </c>
    </row>
    <row r="606" spans="1:9" x14ac:dyDescent="0.25">
      <c r="A606" s="1">
        <v>43485</v>
      </c>
      <c r="B606" t="s">
        <v>80</v>
      </c>
      <c r="C606" t="s">
        <v>20</v>
      </c>
      <c r="D606">
        <v>15708</v>
      </c>
      <c r="E606" t="s">
        <v>7</v>
      </c>
      <c r="F606">
        <v>-3927</v>
      </c>
      <c r="G606">
        <v>11781</v>
      </c>
      <c r="H606">
        <v>-3927</v>
      </c>
      <c r="I606">
        <v>-3927</v>
      </c>
    </row>
    <row r="607" spans="1:9" x14ac:dyDescent="0.25">
      <c r="A607" s="1">
        <v>43487</v>
      </c>
      <c r="B607" t="s">
        <v>440</v>
      </c>
      <c r="C607" t="s">
        <v>24</v>
      </c>
      <c r="D607">
        <v>12430</v>
      </c>
      <c r="E607" t="s">
        <v>7</v>
      </c>
      <c r="F607">
        <v>0</v>
      </c>
      <c r="G607">
        <v>-12430</v>
      </c>
      <c r="H607">
        <v>12430</v>
      </c>
      <c r="I607">
        <v>0</v>
      </c>
    </row>
    <row r="608" spans="1:9" x14ac:dyDescent="0.25">
      <c r="A608" s="1">
        <v>43490</v>
      </c>
      <c r="B608" t="s">
        <v>140</v>
      </c>
      <c r="C608" t="s">
        <v>24</v>
      </c>
      <c r="D608">
        <v>21433</v>
      </c>
      <c r="E608" t="s">
        <v>7</v>
      </c>
      <c r="F608">
        <v>-5358.25</v>
      </c>
      <c r="G608">
        <v>-5358.25</v>
      </c>
      <c r="H608">
        <v>-5358.25</v>
      </c>
      <c r="I608">
        <v>16074.75</v>
      </c>
    </row>
    <row r="609" spans="1:9" x14ac:dyDescent="0.25">
      <c r="A609" s="1">
        <v>43490</v>
      </c>
      <c r="B609" t="s">
        <v>350</v>
      </c>
      <c r="C609" t="s">
        <v>24</v>
      </c>
      <c r="D609">
        <v>14397</v>
      </c>
      <c r="E609" t="s">
        <v>7</v>
      </c>
      <c r="F609">
        <v>-3599.25</v>
      </c>
      <c r="G609">
        <v>-3599.25</v>
      </c>
      <c r="H609">
        <v>-3599.25</v>
      </c>
      <c r="I609">
        <v>10797.75</v>
      </c>
    </row>
    <row r="610" spans="1:9" x14ac:dyDescent="0.25">
      <c r="A610" s="1">
        <v>43490</v>
      </c>
      <c r="B610" t="s">
        <v>372</v>
      </c>
      <c r="C610" t="s">
        <v>97</v>
      </c>
      <c r="D610">
        <v>5430</v>
      </c>
      <c r="E610" t="s">
        <v>7</v>
      </c>
      <c r="F610">
        <v>-1357.5</v>
      </c>
      <c r="G610">
        <v>-1357.5</v>
      </c>
      <c r="H610">
        <v>-1357.5</v>
      </c>
      <c r="I610">
        <v>4072.5</v>
      </c>
    </row>
    <row r="611" spans="1:9" x14ac:dyDescent="0.25">
      <c r="A611" s="1">
        <v>43490</v>
      </c>
      <c r="B611" t="s">
        <v>139</v>
      </c>
      <c r="C611" t="s">
        <v>24</v>
      </c>
      <c r="D611">
        <v>19650</v>
      </c>
      <c r="E611" t="s">
        <v>7</v>
      </c>
      <c r="F611">
        <v>-4912.5</v>
      </c>
      <c r="G611">
        <v>-4912.5</v>
      </c>
      <c r="H611">
        <v>-4912.5</v>
      </c>
      <c r="I611">
        <v>14737.5</v>
      </c>
    </row>
    <row r="612" spans="1:9" x14ac:dyDescent="0.25">
      <c r="A612" s="1">
        <v>43490</v>
      </c>
      <c r="B612" t="s">
        <v>78</v>
      </c>
      <c r="C612" t="s">
        <v>24</v>
      </c>
      <c r="D612">
        <v>38169</v>
      </c>
      <c r="E612" t="s">
        <v>7</v>
      </c>
      <c r="F612">
        <v>-12723</v>
      </c>
      <c r="G612">
        <v>-12723</v>
      </c>
      <c r="H612">
        <v>-12723</v>
      </c>
      <c r="I612">
        <v>38169</v>
      </c>
    </row>
    <row r="613" spans="1:9" x14ac:dyDescent="0.25">
      <c r="A613" s="1">
        <v>43490</v>
      </c>
      <c r="B613" t="s">
        <v>441</v>
      </c>
      <c r="C613" t="s">
        <v>35</v>
      </c>
      <c r="D613">
        <v>20592</v>
      </c>
      <c r="E613" t="s">
        <v>7</v>
      </c>
      <c r="F613">
        <v>0</v>
      </c>
      <c r="G613">
        <v>20592</v>
      </c>
      <c r="H613">
        <v>0</v>
      </c>
      <c r="I613">
        <v>-20592</v>
      </c>
    </row>
    <row r="614" spans="1:9" x14ac:dyDescent="0.25">
      <c r="A614" s="1">
        <v>43492</v>
      </c>
      <c r="B614" t="s">
        <v>226</v>
      </c>
      <c r="C614" t="s">
        <v>24</v>
      </c>
      <c r="D614">
        <v>153000</v>
      </c>
      <c r="E614" t="s">
        <v>7</v>
      </c>
      <c r="F614">
        <v>-38250</v>
      </c>
      <c r="G614">
        <v>114750</v>
      </c>
      <c r="H614">
        <v>-38250</v>
      </c>
      <c r="I614">
        <v>-38250</v>
      </c>
    </row>
    <row r="615" spans="1:9" x14ac:dyDescent="0.25">
      <c r="A615" s="1">
        <v>43493</v>
      </c>
      <c r="B615" t="s">
        <v>195</v>
      </c>
      <c r="C615" t="s">
        <v>24</v>
      </c>
      <c r="D615">
        <v>2489</v>
      </c>
      <c r="E615" t="s">
        <v>7</v>
      </c>
      <c r="F615">
        <v>-2489</v>
      </c>
      <c r="G615">
        <v>2489</v>
      </c>
      <c r="H615">
        <v>0</v>
      </c>
      <c r="I615">
        <v>0</v>
      </c>
    </row>
    <row r="616" spans="1:9" x14ac:dyDescent="0.25">
      <c r="A616" s="1">
        <v>43493</v>
      </c>
      <c r="B616" t="s">
        <v>240</v>
      </c>
      <c r="C616" t="s">
        <v>20</v>
      </c>
      <c r="D616">
        <v>13528</v>
      </c>
      <c r="E616" t="s">
        <v>7</v>
      </c>
      <c r="F616">
        <v>-3382</v>
      </c>
      <c r="G616">
        <v>10146</v>
      </c>
      <c r="H616">
        <v>-3382</v>
      </c>
      <c r="I616">
        <v>-3382</v>
      </c>
    </row>
    <row r="617" spans="1:9" x14ac:dyDescent="0.25">
      <c r="A617" s="1">
        <v>43494</v>
      </c>
      <c r="B617" t="s">
        <v>312</v>
      </c>
      <c r="C617" t="s">
        <v>24</v>
      </c>
      <c r="D617">
        <v>7383</v>
      </c>
      <c r="E617" t="s">
        <v>7</v>
      </c>
      <c r="F617">
        <v>0</v>
      </c>
      <c r="G617">
        <v>4922</v>
      </c>
      <c r="H617">
        <v>-2461</v>
      </c>
      <c r="I617">
        <v>-2461</v>
      </c>
    </row>
    <row r="618" spans="1:9" x14ac:dyDescent="0.25">
      <c r="A618" s="1">
        <v>43496</v>
      </c>
      <c r="B618" t="s">
        <v>442</v>
      </c>
      <c r="C618" t="s">
        <v>24</v>
      </c>
      <c r="D618">
        <v>8870</v>
      </c>
      <c r="E618" t="s">
        <v>7</v>
      </c>
      <c r="F618">
        <v>0</v>
      </c>
      <c r="G618">
        <v>-2956.67</v>
      </c>
      <c r="H618">
        <v>-2956.66</v>
      </c>
      <c r="I618">
        <v>5913.33</v>
      </c>
    </row>
    <row r="619" spans="1:9" x14ac:dyDescent="0.25">
      <c r="A619" s="1">
        <v>43496</v>
      </c>
      <c r="B619" t="s">
        <v>443</v>
      </c>
      <c r="C619" t="s">
        <v>24</v>
      </c>
      <c r="D619">
        <v>4834</v>
      </c>
      <c r="E619" t="s">
        <v>7</v>
      </c>
      <c r="F619">
        <v>-1611.34</v>
      </c>
      <c r="G619">
        <v>0</v>
      </c>
      <c r="H619">
        <v>-1611.33</v>
      </c>
      <c r="I619">
        <v>3222.67</v>
      </c>
    </row>
    <row r="620" spans="1:9" x14ac:dyDescent="0.25">
      <c r="A620" s="1">
        <v>43496</v>
      </c>
      <c r="B620" t="s">
        <v>444</v>
      </c>
      <c r="C620" t="s">
        <v>24</v>
      </c>
      <c r="D620">
        <v>196623</v>
      </c>
      <c r="E620" t="s">
        <v>7</v>
      </c>
      <c r="F620">
        <v>147467.25</v>
      </c>
      <c r="G620">
        <v>-49155.75</v>
      </c>
      <c r="H620">
        <v>-49155.75</v>
      </c>
      <c r="I620">
        <v>-49155.75</v>
      </c>
    </row>
    <row r="621" spans="1:9" x14ac:dyDescent="0.25">
      <c r="A621" s="1"/>
    </row>
    <row r="622" spans="1:9" x14ac:dyDescent="0.25">
      <c r="A622" s="1"/>
    </row>
    <row r="623" spans="1:9" x14ac:dyDescent="0.25">
      <c r="A623" s="1"/>
    </row>
    <row r="624" spans="1:9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1" spans="1:1" x14ac:dyDescent="0.25">
      <c r="A6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10.42578125" style="2" bestFit="1" customWidth="1"/>
    <col min="2" max="2" width="21.85546875" style="2" bestFit="1" customWidth="1"/>
    <col min="3" max="3" width="18.5703125" style="2" bestFit="1" customWidth="1"/>
    <col min="4" max="9" width="11.42578125" style="2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445</v>
      </c>
      <c r="G1" s="2" t="s">
        <v>446</v>
      </c>
      <c r="H1" s="2" t="s">
        <v>447</v>
      </c>
      <c r="I1" s="2" t="s">
        <v>448</v>
      </c>
    </row>
    <row r="2" spans="1:12" x14ac:dyDescent="0.25">
      <c r="A2" s="19">
        <v>42966</v>
      </c>
      <c r="B2" s="20" t="s">
        <v>58</v>
      </c>
      <c r="C2" s="20" t="s">
        <v>59</v>
      </c>
      <c r="D2" s="20">
        <v>20950</v>
      </c>
      <c r="E2" s="20" t="s">
        <v>7</v>
      </c>
      <c r="F2" s="20">
        <v>-5237.5</v>
      </c>
      <c r="G2" s="20">
        <v>15712.5</v>
      </c>
      <c r="H2" s="20">
        <v>-5237.5</v>
      </c>
      <c r="I2" s="20">
        <v>-5237.5</v>
      </c>
      <c r="J2" s="22" t="s">
        <v>468</v>
      </c>
      <c r="K2" s="22"/>
      <c r="L2" s="22"/>
    </row>
    <row r="3" spans="1:12" x14ac:dyDescent="0.25">
      <c r="A3" s="19">
        <v>42977</v>
      </c>
      <c r="B3" s="20" t="s">
        <v>72</v>
      </c>
      <c r="C3" s="20" t="s">
        <v>24</v>
      </c>
      <c r="D3" s="20">
        <v>17490</v>
      </c>
      <c r="E3" s="20" t="s">
        <v>7</v>
      </c>
      <c r="F3" s="20">
        <v>-4372.5</v>
      </c>
      <c r="G3" s="20">
        <v>13117.5</v>
      </c>
      <c r="H3" s="20">
        <v>-4372.5</v>
      </c>
      <c r="I3" s="20">
        <v>-4372.5</v>
      </c>
      <c r="J3" s="22"/>
      <c r="K3" s="22"/>
      <c r="L3" s="22"/>
    </row>
    <row r="4" spans="1:12" x14ac:dyDescent="0.25">
      <c r="A4" s="19">
        <v>43018</v>
      </c>
      <c r="B4" s="20" t="s">
        <v>119</v>
      </c>
      <c r="C4" s="20" t="s">
        <v>24</v>
      </c>
      <c r="D4" s="20">
        <v>38990</v>
      </c>
      <c r="E4" s="20" t="s">
        <v>7</v>
      </c>
      <c r="F4" s="20">
        <v>-9747.5</v>
      </c>
      <c r="G4" s="20">
        <v>29242.5</v>
      </c>
      <c r="H4" s="20">
        <v>-9747.5</v>
      </c>
      <c r="I4" s="20">
        <v>-9747.5</v>
      </c>
      <c r="J4" s="22"/>
      <c r="K4" s="22"/>
      <c r="L4" s="22"/>
    </row>
    <row r="6" spans="1:12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469</v>
      </c>
      <c r="G6" s="5" t="s">
        <v>470</v>
      </c>
      <c r="H6" s="21"/>
      <c r="I6" s="21"/>
    </row>
    <row r="7" spans="1:12" x14ac:dyDescent="0.25">
      <c r="A7" s="3"/>
      <c r="B7" s="2" t="s">
        <v>43</v>
      </c>
      <c r="C7" s="2" t="s">
        <v>467</v>
      </c>
      <c r="D7" s="2">
        <v>49990</v>
      </c>
      <c r="E7" s="2" t="s">
        <v>7</v>
      </c>
      <c r="F7" s="2">
        <v>4</v>
      </c>
      <c r="G7" s="2">
        <f>+D7/F7</f>
        <v>12497.5</v>
      </c>
    </row>
    <row r="8" spans="1:12" x14ac:dyDescent="0.25">
      <c r="A8" s="3"/>
      <c r="B8" s="2" t="s">
        <v>44</v>
      </c>
      <c r="C8" s="2" t="s">
        <v>467</v>
      </c>
      <c r="D8" s="2">
        <v>179990</v>
      </c>
      <c r="E8" s="2" t="s">
        <v>7</v>
      </c>
      <c r="F8" s="2">
        <v>4</v>
      </c>
      <c r="G8" s="2">
        <f t="shared" ref="G8:G17" si="0">+D8/F8</f>
        <v>44997.5</v>
      </c>
    </row>
    <row r="9" spans="1:12" x14ac:dyDescent="0.25">
      <c r="A9" s="3"/>
      <c r="B9" s="2" t="s">
        <v>49</v>
      </c>
      <c r="C9" s="2" t="s">
        <v>467</v>
      </c>
      <c r="D9" s="2">
        <v>20190</v>
      </c>
      <c r="E9" s="2" t="s">
        <v>7</v>
      </c>
      <c r="F9" s="2">
        <v>4</v>
      </c>
      <c r="G9" s="2">
        <f t="shared" si="0"/>
        <v>5047.5</v>
      </c>
    </row>
    <row r="10" spans="1:12" x14ac:dyDescent="0.25">
      <c r="A10" s="3"/>
      <c r="B10" s="2" t="s">
        <v>60</v>
      </c>
      <c r="C10" s="2" t="s">
        <v>467</v>
      </c>
      <c r="D10" s="2">
        <v>110000</v>
      </c>
      <c r="E10" s="2" t="s">
        <v>7</v>
      </c>
      <c r="F10" s="2">
        <v>4</v>
      </c>
      <c r="G10" s="2">
        <f t="shared" si="0"/>
        <v>27500</v>
      </c>
    </row>
    <row r="11" spans="1:12" x14ac:dyDescent="0.25">
      <c r="A11" s="3"/>
      <c r="B11" s="2" t="s">
        <v>252</v>
      </c>
      <c r="C11" s="2" t="s">
        <v>467</v>
      </c>
      <c r="D11" s="2">
        <v>21116</v>
      </c>
      <c r="E11" s="2" t="s">
        <v>7</v>
      </c>
      <c r="F11" s="2">
        <v>4</v>
      </c>
      <c r="G11" s="2">
        <f t="shared" si="0"/>
        <v>5279</v>
      </c>
    </row>
    <row r="12" spans="1:12" x14ac:dyDescent="0.25">
      <c r="A12" s="3"/>
      <c r="B12" s="2" t="s">
        <v>271</v>
      </c>
      <c r="C12" s="2" t="s">
        <v>467</v>
      </c>
      <c r="D12" s="2">
        <v>50204</v>
      </c>
      <c r="E12" s="2" t="s">
        <v>7</v>
      </c>
      <c r="F12" s="2">
        <v>4</v>
      </c>
      <c r="G12" s="2">
        <f t="shared" si="0"/>
        <v>12551</v>
      </c>
    </row>
    <row r="13" spans="1:12" x14ac:dyDescent="0.25">
      <c r="A13" s="3"/>
      <c r="B13" s="2" t="s">
        <v>187</v>
      </c>
      <c r="C13" s="2" t="s">
        <v>467</v>
      </c>
      <c r="D13" s="2">
        <v>45995</v>
      </c>
      <c r="E13" s="2" t="s">
        <v>7</v>
      </c>
      <c r="F13" s="2">
        <v>4</v>
      </c>
      <c r="G13" s="2">
        <f t="shared" si="0"/>
        <v>11498.75</v>
      </c>
    </row>
    <row r="14" spans="1:12" x14ac:dyDescent="0.25">
      <c r="A14" s="3"/>
      <c r="B14" s="2" t="s">
        <v>384</v>
      </c>
      <c r="C14" s="2" t="s">
        <v>467</v>
      </c>
      <c r="D14" s="2">
        <v>21433</v>
      </c>
      <c r="E14" s="2" t="s">
        <v>7</v>
      </c>
      <c r="F14" s="2">
        <v>4</v>
      </c>
      <c r="G14" s="2">
        <f t="shared" si="0"/>
        <v>5358.25</v>
      </c>
    </row>
    <row r="15" spans="1:12" x14ac:dyDescent="0.25">
      <c r="B15" s="2" t="s">
        <v>464</v>
      </c>
      <c r="C15" s="2" t="s">
        <v>467</v>
      </c>
      <c r="D15" s="2">
        <v>40000</v>
      </c>
      <c r="E15" s="2" t="s">
        <v>7</v>
      </c>
      <c r="F15" s="2">
        <v>4</v>
      </c>
      <c r="G15" s="2">
        <f t="shared" si="0"/>
        <v>10000</v>
      </c>
    </row>
    <row r="16" spans="1:12" x14ac:dyDescent="0.25">
      <c r="B16" s="2" t="s">
        <v>465</v>
      </c>
      <c r="C16" s="2" t="s">
        <v>467</v>
      </c>
      <c r="D16" s="2">
        <v>350000</v>
      </c>
      <c r="E16" s="2" t="s">
        <v>7</v>
      </c>
      <c r="F16" s="2">
        <v>4</v>
      </c>
      <c r="G16" s="2">
        <f t="shared" si="0"/>
        <v>87500</v>
      </c>
    </row>
    <row r="17" spans="2:7" x14ac:dyDescent="0.25">
      <c r="B17" s="2" t="s">
        <v>466</v>
      </c>
      <c r="C17" s="2" t="s">
        <v>467</v>
      </c>
      <c r="D17" s="2">
        <v>30000</v>
      </c>
      <c r="E17" s="2" t="s">
        <v>7</v>
      </c>
      <c r="F17" s="2">
        <v>3</v>
      </c>
      <c r="G17" s="2">
        <f t="shared" si="0"/>
        <v>10000</v>
      </c>
    </row>
    <row r="19" spans="2:7" x14ac:dyDescent="0.25">
      <c r="B19" s="2" t="s">
        <v>471</v>
      </c>
      <c r="G19" s="2">
        <f>+SUM(G7:G18)</f>
        <v>232229.5</v>
      </c>
    </row>
    <row r="21" spans="2:7" x14ac:dyDescent="0.25">
      <c r="B21" s="2" t="s">
        <v>463</v>
      </c>
      <c r="D21" s="2">
        <v>225000</v>
      </c>
      <c r="E21" s="2" t="s">
        <v>7</v>
      </c>
      <c r="F21" s="2">
        <v>1</v>
      </c>
      <c r="G21" s="2">
        <v>225000</v>
      </c>
    </row>
  </sheetData>
  <mergeCells count="1">
    <mergeCell ref="J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gastos_recurrentes_sin_est</vt:lpstr>
      <vt:lpstr>gastos recurrentes</vt:lpstr>
      <vt:lpstr>BD</vt:lpstr>
      <vt:lpstr>Inversion Fija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2019-02-20T14:17:49Z</dcterms:created>
  <dcterms:modified xsi:type="dcterms:W3CDTF">2019-02-26T20:28:46Z</dcterms:modified>
</cp:coreProperties>
</file>